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0" yWindow="480" windowWidth="16920" windowHeight="10155"/>
  </bookViews>
  <sheets>
    <sheet name="40204810100000100141" sheetId="3" r:id="rId1"/>
  </sheets>
  <definedNames>
    <definedName name="_xlnm.Print_Titles" localSheetId="0">'40204810100000100141'!$7:$8</definedName>
  </definedNames>
  <calcPr calcId="145621"/>
</workbook>
</file>

<file path=xl/calcChain.xml><?xml version="1.0" encoding="utf-8"?>
<calcChain xmlns="http://schemas.openxmlformats.org/spreadsheetml/2006/main">
  <c r="U219" i="3" l="1"/>
  <c r="AC220" i="3"/>
  <c r="AC219" i="3" s="1"/>
  <c r="AG219" i="3" s="1"/>
  <c r="U220" i="3"/>
  <c r="M220" i="3"/>
  <c r="M219" i="3" s="1"/>
  <c r="AB237" i="3"/>
  <c r="AA237" i="3"/>
  <c r="Z237" i="3"/>
  <c r="Y237" i="3"/>
  <c r="X237" i="3"/>
  <c r="W237" i="3"/>
  <c r="V237" i="3"/>
  <c r="U237" i="3"/>
  <c r="AC238" i="3"/>
  <c r="AG238" i="3" s="1"/>
  <c r="U238" i="3"/>
  <c r="M238" i="3"/>
  <c r="M237" i="3" s="1"/>
  <c r="AC210" i="3"/>
  <c r="AC209" i="3" s="1"/>
  <c r="U210" i="3"/>
  <c r="U209" i="3" s="1"/>
  <c r="M210" i="3"/>
  <c r="M209" i="3" s="1"/>
  <c r="AG250" i="3"/>
  <c r="AG249" i="3"/>
  <c r="AG248" i="3"/>
  <c r="AG247" i="3"/>
  <c r="AG246" i="3"/>
  <c r="AG245" i="3"/>
  <c r="AG244" i="3"/>
  <c r="AG243" i="3"/>
  <c r="AG242" i="3"/>
  <c r="AC190" i="3"/>
  <c r="AC189" i="3" s="1"/>
  <c r="AC188" i="3" s="1"/>
  <c r="AB190" i="3"/>
  <c r="AA190" i="3"/>
  <c r="Z190" i="3"/>
  <c r="Y190" i="3"/>
  <c r="X190" i="3"/>
  <c r="W190" i="3"/>
  <c r="V190" i="3"/>
  <c r="U190" i="3"/>
  <c r="U189" i="3" s="1"/>
  <c r="U188" i="3" s="1"/>
  <c r="M190" i="3"/>
  <c r="M189" i="3" s="1"/>
  <c r="M188" i="3" s="1"/>
  <c r="AB114" i="3"/>
  <c r="AA114" i="3"/>
  <c r="Z114" i="3"/>
  <c r="Y114" i="3"/>
  <c r="X114" i="3"/>
  <c r="W114" i="3"/>
  <c r="V114" i="3"/>
  <c r="AC181" i="3"/>
  <c r="AB181" i="3"/>
  <c r="AA181" i="3"/>
  <c r="Z181" i="3"/>
  <c r="Y181" i="3"/>
  <c r="X181" i="3"/>
  <c r="W181" i="3"/>
  <c r="V181" i="3"/>
  <c r="U181" i="3"/>
  <c r="U180" i="3" s="1"/>
  <c r="AG180" i="3" s="1"/>
  <c r="AC157" i="3"/>
  <c r="AC156" i="3" s="1"/>
  <c r="AB157" i="3"/>
  <c r="AA157" i="3"/>
  <c r="Z157" i="3"/>
  <c r="Y157" i="3"/>
  <c r="X157" i="3"/>
  <c r="W157" i="3"/>
  <c r="V157" i="3"/>
  <c r="U157" i="3"/>
  <c r="U156" i="3" s="1"/>
  <c r="M157" i="3"/>
  <c r="M156" i="3" s="1"/>
  <c r="AG166" i="3"/>
  <c r="AG165" i="3"/>
  <c r="AG164" i="3"/>
  <c r="M181" i="3"/>
  <c r="M180" i="3" s="1"/>
  <c r="U176" i="3"/>
  <c r="U175" i="3" s="1"/>
  <c r="AG175" i="3" s="1"/>
  <c r="M176" i="3"/>
  <c r="M175" i="3" s="1"/>
  <c r="AG179" i="3"/>
  <c r="AG178" i="3"/>
  <c r="AG177" i="3"/>
  <c r="AC168" i="3"/>
  <c r="AC167" i="3" s="1"/>
  <c r="AB168" i="3"/>
  <c r="AA168" i="3"/>
  <c r="Z168" i="3"/>
  <c r="Y168" i="3"/>
  <c r="X168" i="3"/>
  <c r="W168" i="3"/>
  <c r="V168" i="3"/>
  <c r="U168" i="3"/>
  <c r="U167" i="3" s="1"/>
  <c r="M168" i="3"/>
  <c r="M167" i="3" s="1"/>
  <c r="AG174" i="3"/>
  <c r="AG173" i="3"/>
  <c r="AG172" i="3"/>
  <c r="AG171" i="3"/>
  <c r="AG170" i="3"/>
  <c r="AG169" i="3"/>
  <c r="AG163" i="3"/>
  <c r="AG162" i="3"/>
  <c r="AG161" i="3"/>
  <c r="AG160" i="3"/>
  <c r="AG159" i="3"/>
  <c r="AG158" i="3"/>
  <c r="AC148" i="3"/>
  <c r="AC147" i="3" s="1"/>
  <c r="AG147" i="3" s="1"/>
  <c r="U148" i="3"/>
  <c r="U147" i="3" s="1"/>
  <c r="M148" i="3"/>
  <c r="M147" i="3" s="1"/>
  <c r="AG155" i="3"/>
  <c r="AG154" i="3"/>
  <c r="AG153" i="3"/>
  <c r="AG152" i="3"/>
  <c r="AG151" i="3"/>
  <c r="AG150" i="3"/>
  <c r="AG149" i="3"/>
  <c r="AG140" i="3"/>
  <c r="AG139" i="3"/>
  <c r="AG138" i="3"/>
  <c r="AG131" i="3"/>
  <c r="AG130" i="3"/>
  <c r="AG129" i="3"/>
  <c r="AG128" i="3"/>
  <c r="AG127" i="3"/>
  <c r="AG126" i="3"/>
  <c r="AG125" i="3"/>
  <c r="AG124" i="3"/>
  <c r="AG123" i="3"/>
  <c r="AG122" i="3"/>
  <c r="AC117" i="3"/>
  <c r="AC116" i="3" s="1"/>
  <c r="AC115" i="3" s="1"/>
  <c r="AB117" i="3"/>
  <c r="AB116" i="3" s="1"/>
  <c r="AA117" i="3"/>
  <c r="AA116" i="3" s="1"/>
  <c r="Z117" i="3"/>
  <c r="Z116" i="3" s="1"/>
  <c r="Y117" i="3"/>
  <c r="Y116" i="3" s="1"/>
  <c r="X117" i="3"/>
  <c r="X116" i="3" s="1"/>
  <c r="W117" i="3"/>
  <c r="W116" i="3" s="1"/>
  <c r="V117" i="3"/>
  <c r="V116" i="3" s="1"/>
  <c r="U117" i="3"/>
  <c r="U116" i="3" s="1"/>
  <c r="U115" i="3" s="1"/>
  <c r="M117" i="3"/>
  <c r="M116" i="3" s="1"/>
  <c r="M115" i="3" s="1"/>
  <c r="AG119" i="3"/>
  <c r="AG118" i="3"/>
  <c r="AG115" i="3" l="1"/>
  <c r="AG156" i="3"/>
  <c r="AG167" i="3"/>
  <c r="AG181" i="3"/>
  <c r="AG176" i="3"/>
  <c r="AG188" i="3"/>
  <c r="AG209" i="3"/>
  <c r="AC237" i="3"/>
  <c r="AG237" i="3" s="1"/>
  <c r="AG189" i="3"/>
  <c r="AG190" i="3"/>
  <c r="AG117" i="3"/>
  <c r="AG157" i="3"/>
  <c r="AG220" i="3"/>
  <c r="AG148" i="3"/>
  <c r="AG168" i="3"/>
  <c r="AG210" i="3"/>
  <c r="U114" i="3"/>
  <c r="AC114" i="3"/>
  <c r="AG114" i="3" s="1"/>
  <c r="M114" i="3"/>
  <c r="AG116" i="3"/>
  <c r="AG208" i="3"/>
  <c r="AG207" i="3"/>
  <c r="AG206" i="3"/>
  <c r="AG205" i="3"/>
  <c r="AG204" i="3"/>
  <c r="AG203" i="3"/>
  <c r="AG202" i="3"/>
  <c r="AG201" i="3"/>
  <c r="AG200" i="3"/>
  <c r="AG199" i="3"/>
  <c r="AG198" i="3"/>
  <c r="AG197" i="3"/>
  <c r="AG196" i="3"/>
  <c r="AG195" i="3"/>
  <c r="AG194" i="3"/>
  <c r="AG193" i="3"/>
  <c r="AG192" i="3"/>
  <c r="AG191" i="3"/>
  <c r="U101" i="3"/>
  <c r="U100" i="3" s="1"/>
  <c r="AG100" i="3" s="1"/>
  <c r="M101" i="3"/>
  <c r="M100" i="3" s="1"/>
  <c r="AC96" i="3"/>
  <c r="U96" i="3"/>
  <c r="U95" i="3" s="1"/>
  <c r="M96" i="3"/>
  <c r="M95" i="3" s="1"/>
  <c r="U85" i="3"/>
  <c r="U84" i="3" s="1"/>
  <c r="AG84" i="3" s="1"/>
  <c r="M85" i="3"/>
  <c r="M84" i="3" s="1"/>
  <c r="AC29" i="3"/>
  <c r="AB29" i="3"/>
  <c r="AA29" i="3"/>
  <c r="Z29" i="3"/>
  <c r="Y29" i="3"/>
  <c r="X29" i="3"/>
  <c r="W29" i="3"/>
  <c r="V29" i="3"/>
  <c r="U29" i="3"/>
  <c r="U28" i="3" s="1"/>
  <c r="M29" i="3"/>
  <c r="M28" i="3" s="1"/>
  <c r="U111" i="3"/>
  <c r="AG111" i="3" s="1"/>
  <c r="M111" i="3"/>
  <c r="M110" i="3" s="1"/>
  <c r="AC106" i="3"/>
  <c r="AC105" i="3" s="1"/>
  <c r="U106" i="3"/>
  <c r="U105" i="3" s="1"/>
  <c r="M106" i="3"/>
  <c r="M105" i="3" s="1"/>
  <c r="AG104" i="3"/>
  <c r="AG103" i="3"/>
  <c r="AG102" i="3"/>
  <c r="AG99" i="3"/>
  <c r="AG98" i="3"/>
  <c r="AG97" i="3"/>
  <c r="AG109" i="3"/>
  <c r="AG108" i="3"/>
  <c r="AG107" i="3"/>
  <c r="AC77" i="3"/>
  <c r="AB77" i="3"/>
  <c r="AA77" i="3"/>
  <c r="Z77" i="3"/>
  <c r="Y77" i="3"/>
  <c r="X77" i="3"/>
  <c r="W77" i="3"/>
  <c r="V77" i="3"/>
  <c r="U77" i="3"/>
  <c r="U76" i="3" s="1"/>
  <c r="AG76" i="3" s="1"/>
  <c r="M77" i="3"/>
  <c r="M76" i="3" s="1"/>
  <c r="AG83" i="3"/>
  <c r="AG82" i="3"/>
  <c r="AG81" i="3"/>
  <c r="AG80" i="3"/>
  <c r="AG79" i="3"/>
  <c r="AG78" i="3"/>
  <c r="U72" i="3"/>
  <c r="U71" i="3" s="1"/>
  <c r="AG71" i="3" s="1"/>
  <c r="M72" i="3"/>
  <c r="M71" i="3" s="1"/>
  <c r="AG75" i="3"/>
  <c r="AG74" i="3"/>
  <c r="AG73" i="3"/>
  <c r="AC58" i="3"/>
  <c r="AC57" i="3" s="1"/>
  <c r="U58" i="3"/>
  <c r="U57" i="3" s="1"/>
  <c r="M58" i="3"/>
  <c r="M57" i="3" s="1"/>
  <c r="AG241" i="3"/>
  <c r="AG240" i="3"/>
  <c r="AG239" i="3"/>
  <c r="AC11" i="3"/>
  <c r="AC10" i="3" s="1"/>
  <c r="U11" i="3"/>
  <c r="U10" i="3" s="1"/>
  <c r="AG27" i="3"/>
  <c r="AG26" i="3"/>
  <c r="AG25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B11" i="3"/>
  <c r="AA11" i="3"/>
  <c r="Z11" i="3"/>
  <c r="Y11" i="3"/>
  <c r="X11" i="3"/>
  <c r="W11" i="3"/>
  <c r="V11" i="3"/>
  <c r="M11" i="3"/>
  <c r="M10" i="3" l="1"/>
  <c r="AG77" i="3"/>
  <c r="AG29" i="3"/>
  <c r="AG96" i="3"/>
  <c r="AG101" i="3"/>
  <c r="AG57" i="3"/>
  <c r="AG106" i="3"/>
  <c r="U110" i="3"/>
  <c r="AG110" i="3" s="1"/>
  <c r="AC28" i="3"/>
  <c r="AG28" i="3" s="1"/>
  <c r="AG105" i="3"/>
  <c r="M9" i="3"/>
  <c r="M251" i="3" s="1"/>
  <c r="U9" i="3"/>
  <c r="U251" i="3" s="1"/>
  <c r="AG10" i="3"/>
  <c r="AG58" i="3"/>
  <c r="AG72" i="3"/>
  <c r="AC95" i="3"/>
  <c r="AG95" i="3" s="1"/>
  <c r="AG236" i="3"/>
  <c r="AG235" i="3"/>
  <c r="AG234" i="3"/>
  <c r="AG233" i="3"/>
  <c r="AG232" i="3"/>
  <c r="AG231" i="3"/>
  <c r="AG230" i="3"/>
  <c r="AG229" i="3"/>
  <c r="AG228" i="3"/>
  <c r="AG227" i="3"/>
  <c r="AG226" i="3"/>
  <c r="AG225" i="3"/>
  <c r="AG224" i="3"/>
  <c r="AG223" i="3"/>
  <c r="AG222" i="3"/>
  <c r="AG221" i="3"/>
  <c r="AG218" i="3"/>
  <c r="AG217" i="3"/>
  <c r="AG216" i="3"/>
  <c r="AG215" i="3"/>
  <c r="AG213" i="3"/>
  <c r="AG212" i="3"/>
  <c r="AG211" i="3"/>
  <c r="AG187" i="3"/>
  <c r="AG186" i="3"/>
  <c r="AG185" i="3"/>
  <c r="AG184" i="3"/>
  <c r="AG183" i="3"/>
  <c r="AG182" i="3"/>
  <c r="AG146" i="3"/>
  <c r="AG145" i="3"/>
  <c r="AG144" i="3"/>
  <c r="AG143" i="3"/>
  <c r="AG142" i="3"/>
  <c r="AG141" i="3"/>
  <c r="AG137" i="3"/>
  <c r="AG136" i="3"/>
  <c r="AG135" i="3"/>
  <c r="AG134" i="3"/>
  <c r="AG133" i="3"/>
  <c r="AG132" i="3"/>
  <c r="AG121" i="3"/>
  <c r="AG120" i="3"/>
  <c r="AG113" i="3"/>
  <c r="AG112" i="3"/>
  <c r="AG94" i="3"/>
  <c r="AG93" i="3"/>
  <c r="AG92" i="3"/>
  <c r="AG91" i="3"/>
  <c r="AG90" i="3"/>
  <c r="AG89" i="3"/>
  <c r="AG88" i="3"/>
  <c r="AG87" i="3"/>
  <c r="AG86" i="3"/>
  <c r="AG85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6" i="3"/>
  <c r="AG55" i="3"/>
  <c r="AG54" i="3"/>
  <c r="AG53" i="3"/>
  <c r="AG52" i="3"/>
  <c r="AG51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C9" i="3" l="1"/>
  <c r="AG9" i="3" l="1"/>
  <c r="AC251" i="3"/>
  <c r="AG251" i="3" s="1"/>
</calcChain>
</file>

<file path=xl/sharedStrings.xml><?xml version="1.0" encoding="utf-8"?>
<sst xmlns="http://schemas.openxmlformats.org/spreadsheetml/2006/main" count="931" uniqueCount="174">
  <si>
    <t>Наименование показателя</t>
  </si>
  <si>
    <t/>
  </si>
  <si>
    <t xml:space="preserve">    Администрация Гордеевского района</t>
  </si>
  <si>
    <t xml:space="preserve">            Иные бюджетные ассигнования</t>
  </si>
  <si>
    <t>800</t>
  </si>
  <si>
    <t xml:space="preserve">              Резервные средства</t>
  </si>
  <si>
    <t>870</t>
  </si>
  <si>
    <t xml:space="preserve">            Межбюджетные трансферты</t>
  </si>
  <si>
    <t>500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</si>
  <si>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</si>
  <si>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</si>
  <si>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</si>
  <si>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</si>
  <si>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>ВСЕГО РАСХОДОВ:</t>
  </si>
  <si>
    <t>901</t>
  </si>
  <si>
    <t xml:space="preserve">          Обеспечение деятельности главы местной администрации (исполнительно-распорядительного органа муниципального образования)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</si>
  <si>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</si>
  <si>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</si>
  <si>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</si>
  <si>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</si>
  <si>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Руководство и управление в сфере установленных функций органов местного самоуправления</t>
  </si>
  <si>
    <t xml:space="preserve">              Уплата налогов, сборов и иных платежей</t>
  </si>
  <si>
    <t>850</t>
  </si>
  <si>
    <t xml:space="preserve">          Информационное обеспечение деятельности органов местного самоуправления</t>
  </si>
  <si>
    <t xml:space="preserve">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</si>
  <si>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Резервный фонд местной администрации</t>
  </si>
  <si>
    <t>7000083030</t>
  </si>
  <si>
    <t xml:space="preserve">          Исполнение исковых требований на основании вступивших в законную силу судебных актов, обязательств бюджета</t>
  </si>
  <si>
    <t xml:space="preserve">              Исполнение судебных актов</t>
  </si>
  <si>
    <t>830</t>
  </si>
  <si>
    <t xml:space="preserve">          Профилактика безнадзорности и правонарушений несовершеннолетних, организация деятельности административных комиссий и определение перечня должностных лиц органов местного самоуправления, уполномоченных составлять протоколы об административных правонарушениях</t>
  </si>
  <si>
    <t xml:space="preserve">          Проведение Всероссийской переписи населения 2020 года</t>
  </si>
  <si>
    <t xml:space="preserve">          Многофункциональные центры предоставления государственных и муниципальных услуг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</si>
  <si>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</si>
  <si>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</si>
  <si>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    Субсидии бюджетным учреждениям</t>
  </si>
  <si>
    <t>610</t>
  </si>
  <si>
    <t xml:space="preserve">          Осуществление первичного воинского учета на территориях, где отсутствуют военные комиссариаты</t>
  </si>
  <si>
    <t xml:space="preserve">              Субвенции</t>
  </si>
  <si>
    <t>530</t>
  </si>
  <si>
    <t xml:space="preserve">          Единые дежурно-диспетчерские службы</t>
  </si>
  <si>
    <t xml:space="preserve">              Расходы на выплаты персоналу казенных учреждений</t>
  </si>
  <si>
    <t>110</t>
  </si>
  <si>
    <t xml:space="preserve">          Организация и проведение на территории Брянской области мероприятий по предупреждению и ликвидации болезней животных, их лечению, защите населения от болезней, общих для человека и животных в части оборудования и содержания скотомогильников (биометрических ям) и в части организации отлова и содержания безнадзорных животных на территории Брянской области</t>
  </si>
  <si>
    <t xml:space="preserve">          Компенсация транспортным организациям части потерь в доходах и (или) возмещение затрат, возникающих в результате регулирования тарифов на перевозку пассажиров пассажирским транспортом по муниципальным маршрутам регулярных перевозок</t>
  </si>
  <si>
    <t xml:space="preserve">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</si>
  <si>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</si>
  <si>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Развитие и совершенствование сети автомобильных дорог местного значения</t>
  </si>
  <si>
    <t xml:space="preserve">          Обеспечение сохранности автомобильных дорог местного значения и условий безопасности движения по ним</t>
  </si>
  <si>
    <t xml:space="preserve">          Осуществление отдельных полномочий в области охраны труда и уведомительной регистрации территориальных соглашений и коллективных договоров</t>
  </si>
  <si>
    <t xml:space="preserve">          Компенсация выпадающих доходов организациям, предоставляющим населению услуги холодного водоснабжения и водоотведения по тарифам, не обеспечивающим возмещение издержек</t>
  </si>
  <si>
    <t xml:space="preserve">          Мероприятия по обеспечению населения бытовыми услугами</t>
  </si>
  <si>
    <t xml:space="preserve">          Софинансирование объектов капитальных вложений муниципальной собственности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</si>
  <si>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</si>
  <si>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</si>
  <si>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    Бюджетные инвестиции</t>
  </si>
  <si>
    <t>410</t>
  </si>
  <si>
    <t xml:space="preserve">         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в сельской местности или поселках городского типа на территории Брянской области</t>
  </si>
  <si>
    <t xml:space="preserve">          Библиотеки</t>
  </si>
  <si>
    <t xml:space="preserve">          Дворцы и дома культуры, клубы, выставочные залы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</si>
  <si>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</si>
  <si>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      Поддержка отрасли культуры</t>
  </si>
  <si>
    <t xml:space="preserve">          Отдельные мероприятия по развитию культуры, культурного наследия, туризма, обеспечению устойчивого развития социально-культурных составляющих качества жизни населения</t>
  </si>
  <si>
    <t xml:space="preserve">          Выплата муниципальных пенсий (доплат к государственным пенсиям)</t>
  </si>
  <si>
    <t xml:space="preserve">            Социальное обеспечение и иные выплаты населению</t>
  </si>
  <si>
    <t>300</t>
  </si>
  <si>
    <t xml:space="preserve">              Социальные выплаты гражданам, кроме публичных нормативных социальных выплат</t>
  </si>
  <si>
    <t>320</t>
  </si>
  <si>
    <t xml:space="preserve">          Реализация мероприятий по обеспечению жильем молодых семей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</si>
  <si>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</si>
  <si>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(организация и осуществление деятельности по опеке и попечительству)</t>
  </si>
  <si>
    <t xml:space="preserve">    Отдел образования администрации Гордеевского района</t>
  </si>
  <si>
    <t>902</t>
  </si>
  <si>
    <t xml:space="preserve">          Осуществление отдельных полномочий в сфере образования</t>
  </si>
  <si>
    <t xml:space="preserve">          Дошкольные образовательные организации</t>
  </si>
  <si>
    <t xml:space="preserve">          Общеобразовательные организации</t>
  </si>
  <si>
    <t xml:space="preserve">          Создание цифровой образовательной среды в общеобразовательных организациях и профессиональных образовтельных организациях Брянской области</t>
  </si>
  <si>
    <t xml:space="preserve">          Приведение в соответствии с брендбуком "Точки роста" помещений муниципальных образовательных организаций</t>
  </si>
  <si>
    <t xml:space="preserve">          Капитальный ремонт кровель муниципальных образовательных организаций Брянской области</t>
  </si>
  <si>
    <t xml:space="preserve">          Замена оконных блоков муниципальных образовательных организаций Брянской области</t>
  </si>
  <si>
    <t xml:space="preserve">          Организации дополнительного образования</t>
  </si>
  <si>
    <t xml:space="preserve">          Мероприятия по проведению оздоровительной кампании детей</t>
  </si>
  <si>
    <t xml:space="preserve">          Учреждения, обеспечивающие деятельность органов местного самоуправления и муниципальных учреждений</t>
  </si>
  <si>
    <t xml:space="preserve">          Обеспечение сохранности жилых помещений, закрепленных за детьми-сиротами и детьми, оставшимися без попечения родителей</t>
  </si>
  <si>
    <t xml:space="preserve">          Компенсация части родительской платы за присмотр и уход за детьми в образовательных учреждениях, реализующих общеобразовательную программу дошкольного образования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</si>
  <si>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родителям)</t>
  </si>
  <si>
    <t xml:space="preserve">              Публичные нормативные социальные выплаты гражданам</t>
  </si>
  <si>
    <t>310</t>
  </si>
  <si>
    <t xml:space="preserve">          Выплата единовременного пособия при всех формах устройства детей, лишенных родительского попечения , в семью</t>
  </si>
  <si>
    <t xml:space="preserve">  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вознаграждение приемным родителям, подготовку лиц, желающих принять на воспитание в свою семью ребенка, оставшегося без попечения родителей (подготовка лиц, желающих принять на воспитание в свою семью ребенка, оставшегося без попечения родителей)</t>
  </si>
  <si>
    <t xml:space="preserve">          Спортивно-оздоровительные комплексы и центры</t>
  </si>
  <si>
    <t xml:space="preserve">          Мероприятия по развитию физической культуры и спорта</t>
  </si>
  <si>
    <t xml:space="preserve">    Контрольно-счетная палата Гордеевского района</t>
  </si>
  <si>
    <t>904</t>
  </si>
  <si>
    <t xml:space="preserve">          Обеспечение деятельности руководителя контрольно-счетного органа муниципального образования и его заместителей</t>
  </si>
  <si>
    <t xml:space="preserve">    Комитет по управлению муниципальным имуществом Гордеевского района</t>
  </si>
  <si>
    <t>907</t>
  </si>
  <si>
    <t xml:space="preserve">    Финансовый отдел администрации Гордеевского района</t>
  </si>
  <si>
    <t>908</t>
  </si>
  <si>
    <t xml:space="preserve">          Выравнивание бюджетной обеспеченности поселений</t>
  </si>
  <si>
    <t xml:space="preserve">              Дотации</t>
  </si>
  <si>
    <t>510</t>
  </si>
  <si>
    <t xml:space="preserve">          Поддержка мер по обеспечению сбалансированности бюджетов поселений</t>
  </si>
  <si>
    <t>ГРБС</t>
  </si>
  <si>
    <t>ВР</t>
  </si>
  <si>
    <t>Утверждено на 2020 год</t>
  </si>
  <si>
    <t xml:space="preserve">Уточненная бюджетная роспись на 2020 год </t>
  </si>
  <si>
    <t>Кассовое исполнение за 1 квартал 2020 года</t>
  </si>
  <si>
    <t>Процент исполнения к уточненной бюджетной росписи</t>
  </si>
  <si>
    <t>к постановлению администрации Гордеевского района</t>
  </si>
  <si>
    <t>( в рублях)</t>
  </si>
  <si>
    <t>МП</t>
  </si>
  <si>
    <t>ППМП</t>
  </si>
  <si>
    <t>ОМ</t>
  </si>
  <si>
    <t>НР</t>
  </si>
  <si>
    <t>Муниципальная программа "Реализация полномочий органов местного самоуправления Гордеевского района на 2019-2022 годы"</t>
  </si>
  <si>
    <t>Создание условий для эффективной деятельности главы администрации Гордеевского района, администрации Гордеевского района</t>
  </si>
  <si>
    <t>01</t>
  </si>
  <si>
    <t>0</t>
  </si>
  <si>
    <t>11</t>
  </si>
  <si>
    <t>Обеспечение реализации отдельных переданных полномочий</t>
  </si>
  <si>
    <t>Администрация Гордеевского района</t>
  </si>
  <si>
    <t>Обеспечение доступности предоставления государственных и муниципальных услуг</t>
  </si>
  <si>
    <t>Обеспечение муниципальной безопасности, защиты населения и территории от чрезвычайных ситуаций</t>
  </si>
  <si>
    <t>Обеспечение жильем молодых семей Гордеевского района</t>
  </si>
  <si>
    <t>L4970</t>
  </si>
  <si>
    <t>Развитие и модернизация сети автомобильных дорог</t>
  </si>
  <si>
    <t>S6170</t>
  </si>
  <si>
    <t>Развитие коммунальной инфраструктуры</t>
  </si>
  <si>
    <t>S1270</t>
  </si>
  <si>
    <t>Реализация мероприятий, направленных на социальную поддержку отдельных категорий граждан</t>
  </si>
  <si>
    <t>Защита законных прав и интересов несовершеннолетних, лиц из числа детей-сирот и детей, оставшихся без попечения родителей, лицам из их числа по договорам найма специализированных жилых помещений</t>
  </si>
  <si>
    <t>R0820</t>
  </si>
  <si>
    <t>Совершенствование системы управления пассажирскими перевозками</t>
  </si>
  <si>
    <t>Строительство систем водоснабжения для населенных пунктов Гордеевского района</t>
  </si>
  <si>
    <t>Муниципальная программа "Развитие образования Гордеевского муниципального района" на 2019-2022годы"</t>
  </si>
  <si>
    <t>Повышение доступности и качества предоставления дошкольного, общего образования, дополнительного образования детей</t>
  </si>
  <si>
    <t>Отдел образования администрации Гордеевского района</t>
  </si>
  <si>
    <t>02</t>
  </si>
  <si>
    <t>S4900</t>
  </si>
  <si>
    <t>S4910</t>
  </si>
  <si>
    <t>Реализация муниципальной политики в сфере образования на территории Гордеевского района</t>
  </si>
  <si>
    <t>Формирование в Гордеевском районе единой политики в развитии физической культуры и спорта и сфере работы с молодежью, популяризация массовой физической культуры и спорта</t>
  </si>
  <si>
    <t>Социальная поддержка многодетных семей, реализация мероприятий, направленных на повышение социального статуса семьи и укрепление семейных ценностей</t>
  </si>
  <si>
    <t>Проведение оздоровительной кампании детей и молодежи</t>
  </si>
  <si>
    <t>S4790</t>
  </si>
  <si>
    <t>Развитие инфраструктуры сферы образования</t>
  </si>
  <si>
    <t>S4850</t>
  </si>
  <si>
    <t>S4860</t>
  </si>
  <si>
    <t>Мероприятия по работе с семьей, детьми и молодежью</t>
  </si>
  <si>
    <t>13</t>
  </si>
  <si>
    <t>82360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</si>
  <si>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</si>
  <si>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</si>
  <si>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Муниципальная программа "Развитие культуры Гордеевского района на 2019-2022 годы"</t>
  </si>
  <si>
    <t>Создание условий для обеспечения населения услугами культуры и реализация мер государственной поддержки работников культуры</t>
  </si>
  <si>
    <t>03</t>
  </si>
  <si>
    <t>L4670</t>
  </si>
  <si>
    <t>L5190</t>
  </si>
  <si>
    <t>S4240</t>
  </si>
  <si>
    <t>Муниципальная программа "Управление муниципальной собственностью Гордеевского муниципального района"(2019-2022годы)</t>
  </si>
  <si>
    <t>Обеспечение эффективного управления и распоряжения муниципальным имуществом, рационального его использования, распоряжения</t>
  </si>
  <si>
    <t>07</t>
  </si>
  <si>
    <t>Муниципальная программа "Управление муниципальными финансами Гордеевского муниципального района на 2019-2022 годы"</t>
  </si>
  <si>
    <t>Обеспечение финансовой устойчивости бюджетной системы Гордеевского района путем проведения сбалансированной финансовой политики</t>
  </si>
  <si>
    <t>08</t>
  </si>
  <si>
    <t>Создание условий для эффективного управления муниципальными финансами</t>
  </si>
  <si>
    <t>Финансовый отдел администрации Гордеевского района</t>
  </si>
  <si>
    <t>Непрограмная деятельность</t>
  </si>
  <si>
    <t>70</t>
  </si>
  <si>
    <t>00</t>
  </si>
  <si>
    <t>Расходы бюджета Гордеевского муниципального района Брянской области поцелевым статьям (муниципальным программам и непрограмным направлениям деятельности), группам и подгруппам видов расходов за 1 квартал 2020 года</t>
  </si>
  <si>
    <t>Приложение 3</t>
  </si>
  <si>
    <t>от 14.04.2020 года № 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</si>
</sst>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Arial Cyr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 Cyr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7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3" fillId="0" borderId="2" xfId="30" applyNumberFormat="1" applyProtection="1">
      <alignment vertical="top" wrapText="1"/>
    </xf>
    <xf numFmtId="1" fontId="1" fillId="0" borderId="2" xfId="31" applyNumberFormat="1" applyProtection="1">
      <alignment horizontal="center" vertical="top" shrinkToFit="1"/>
    </xf>
    <xf numFmtId="4" fontId="3" fillId="2" borderId="2" xfId="32" applyNumberFormat="1" applyProtection="1">
      <alignment horizontal="right" vertical="top" shrinkToFit="1"/>
    </xf>
    <xf numFmtId="4" fontId="3" fillId="3" borderId="2" xfId="35" applyNumberFormat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29" applyNumberFormat="1" applyProtection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4" fontId="3" fillId="5" borderId="2" xfId="32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0" fontId="1" fillId="0" borderId="3" xfId="7" applyNumberFormat="1" applyBorder="1" applyAlignment="1" applyProtection="1">
      <alignment vertical="center" wrapText="1"/>
    </xf>
    <xf numFmtId="0" fontId="1" fillId="0" borderId="3" xfId="14" applyNumberFormat="1" applyBorder="1" applyAlignment="1" applyProtection="1">
      <alignment vertical="center" wrapText="1"/>
    </xf>
    <xf numFmtId="0" fontId="1" fillId="0" borderId="3" xfId="15" applyNumberFormat="1" applyBorder="1" applyAlignment="1" applyProtection="1">
      <alignment vertical="center" wrapText="1"/>
    </xf>
    <xf numFmtId="0" fontId="1" fillId="0" borderId="3" xfId="16" applyNumberFormat="1" applyBorder="1" applyAlignment="1" applyProtection="1">
      <alignment vertical="center" wrapText="1"/>
    </xf>
    <xf numFmtId="0" fontId="1" fillId="0" borderId="3" xfId="17" applyNumberFormat="1" applyBorder="1" applyAlignment="1" applyProtection="1">
      <alignment vertical="center" wrapText="1"/>
    </xf>
    <xf numFmtId="0" fontId="1" fillId="0" borderId="3" xfId="18" applyNumberFormat="1" applyBorder="1" applyAlignment="1" applyProtection="1">
      <alignment vertical="center" wrapText="1"/>
    </xf>
    <xf numFmtId="0" fontId="1" fillId="0" borderId="3" xfId="19" applyNumberFormat="1" applyBorder="1" applyAlignment="1" applyProtection="1">
      <alignment vertical="center" wrapText="1"/>
    </xf>
    <xf numFmtId="0" fontId="1" fillId="0" borderId="3" xfId="20" applyNumberFormat="1" applyBorder="1" applyAlignment="1" applyProtection="1">
      <alignment vertical="center" wrapText="1"/>
    </xf>
    <xf numFmtId="0" fontId="1" fillId="0" borderId="3" xfId="21" applyNumberFormat="1" applyBorder="1" applyAlignment="1" applyProtection="1">
      <alignment vertical="center" wrapText="1"/>
    </xf>
    <xf numFmtId="0" fontId="1" fillId="0" borderId="3" xfId="22" applyNumberFormat="1" applyBorder="1" applyAlignment="1" applyProtection="1">
      <alignment vertical="center" wrapText="1"/>
    </xf>
    <xf numFmtId="0" fontId="1" fillId="0" borderId="3" xfId="23" applyNumberFormat="1" applyBorder="1" applyAlignment="1" applyProtection="1">
      <alignment vertical="center" wrapText="1"/>
    </xf>
    <xf numFmtId="0" fontId="1" fillId="0" borderId="3" xfId="24" applyNumberFormat="1" applyBorder="1" applyAlignment="1" applyProtection="1">
      <alignment vertical="center" wrapText="1"/>
    </xf>
    <xf numFmtId="0" fontId="1" fillId="0" borderId="3" xfId="25" applyNumberFormat="1" applyBorder="1" applyAlignment="1" applyProtection="1">
      <alignment vertical="center" wrapText="1"/>
    </xf>
    <xf numFmtId="0" fontId="1" fillId="0" borderId="3" xfId="26" applyNumberFormat="1" applyBorder="1" applyAlignment="1" applyProtection="1">
      <alignment vertical="center" wrapText="1"/>
    </xf>
    <xf numFmtId="0" fontId="1" fillId="0" borderId="3" xfId="27" applyNumberFormat="1" applyBorder="1" applyAlignment="1" applyProtection="1">
      <alignment vertical="center" wrapText="1"/>
    </xf>
    <xf numFmtId="0" fontId="1" fillId="0" borderId="3" xfId="28" applyNumberFormat="1" applyBorder="1" applyAlignment="1" applyProtection="1">
      <alignment vertical="center" wrapText="1"/>
    </xf>
    <xf numFmtId="0" fontId="1" fillId="0" borderId="3" xfId="29" applyNumberFormat="1" applyBorder="1" applyAlignment="1" applyProtection="1">
      <alignment vertical="center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1" fillId="0" borderId="3" xfId="9" applyNumberFormat="1" applyBorder="1" applyAlignment="1" applyProtection="1">
      <alignment horizontal="center" vertical="center" wrapText="1"/>
    </xf>
    <xf numFmtId="0" fontId="1" fillId="0" borderId="3" xfId="10" applyNumberFormat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 wrapText="1"/>
    </xf>
    <xf numFmtId="49" fontId="1" fillId="0" borderId="2" xfId="31" applyNumberFormat="1" applyProtection="1">
      <alignment horizontal="center" vertical="top" shrinkToFit="1"/>
    </xf>
    <xf numFmtId="4" fontId="9" fillId="0" borderId="3" xfId="19" applyNumberFormat="1" applyFont="1" applyBorder="1" applyAlignment="1" applyProtection="1">
      <alignment vertical="center" wrapText="1"/>
    </xf>
    <xf numFmtId="0" fontId="9" fillId="0" borderId="3" xfId="20" applyNumberFormat="1" applyFont="1" applyBorder="1" applyAlignment="1" applyProtection="1">
      <alignment vertical="center" wrapText="1"/>
    </xf>
    <xf numFmtId="0" fontId="9" fillId="0" borderId="3" xfId="21" applyNumberFormat="1" applyFont="1" applyBorder="1" applyAlignment="1" applyProtection="1">
      <alignment vertical="center" wrapText="1"/>
    </xf>
    <xf numFmtId="0" fontId="9" fillId="0" borderId="3" xfId="22" applyNumberFormat="1" applyFont="1" applyBorder="1" applyAlignment="1" applyProtection="1">
      <alignment vertical="center" wrapText="1"/>
    </xf>
    <xf numFmtId="0" fontId="9" fillId="0" borderId="3" xfId="23" applyNumberFormat="1" applyFont="1" applyBorder="1" applyAlignment="1" applyProtection="1">
      <alignment vertical="center" wrapText="1"/>
    </xf>
    <xf numFmtId="0" fontId="9" fillId="0" borderId="3" xfId="24" applyNumberFormat="1" applyFont="1" applyBorder="1" applyAlignment="1" applyProtection="1">
      <alignment vertical="center" wrapText="1"/>
    </xf>
    <xf numFmtId="0" fontId="9" fillId="0" borderId="3" xfId="25" applyNumberFormat="1" applyFont="1" applyBorder="1" applyAlignment="1" applyProtection="1">
      <alignment vertical="center" wrapText="1"/>
    </xf>
    <xf numFmtId="0" fontId="9" fillId="0" borderId="3" xfId="26" applyNumberFormat="1" applyFont="1" applyBorder="1" applyAlignment="1" applyProtection="1">
      <alignment vertical="center" wrapText="1"/>
    </xf>
    <xf numFmtId="4" fontId="9" fillId="0" borderId="3" xfId="27" applyNumberFormat="1" applyFont="1" applyBorder="1" applyAlignment="1" applyProtection="1">
      <alignment vertical="center" wrapText="1"/>
    </xf>
    <xf numFmtId="0" fontId="9" fillId="0" borderId="3" xfId="28" applyNumberFormat="1" applyFont="1" applyBorder="1" applyAlignment="1" applyProtection="1">
      <alignment vertical="center" wrapText="1"/>
    </xf>
    <xf numFmtId="0" fontId="9" fillId="0" borderId="2" xfId="29" applyNumberFormat="1" applyFont="1" applyProtection="1">
      <alignment horizontal="center" vertical="center" wrapText="1"/>
    </xf>
    <xf numFmtId="0" fontId="9" fillId="0" borderId="3" xfId="29" applyNumberFormat="1" applyFont="1" applyBorder="1" applyAlignment="1" applyProtection="1">
      <alignment vertical="center" wrapText="1"/>
    </xf>
    <xf numFmtId="4" fontId="9" fillId="0" borderId="3" xfId="29" applyNumberFormat="1" applyFont="1" applyBorder="1" applyAlignment="1" applyProtection="1">
      <alignment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1" fillId="0" borderId="1" xfId="2" applyNumberFormat="1" applyAlignment="1" applyProtection="1">
      <alignment horizontal="right"/>
    </xf>
    <xf numFmtId="0" fontId="1" fillId="0" borderId="1" xfId="1" applyNumberFormat="1" applyAlignment="1" applyProtection="1">
      <alignment horizontal="right" wrapText="1"/>
    </xf>
    <xf numFmtId="0" fontId="1" fillId="0" borderId="2" xfId="29" applyNumberFormat="1" applyProtection="1">
      <alignment horizontal="center" vertical="center" wrapText="1"/>
    </xf>
    <xf numFmtId="0" fontId="1" fillId="0" borderId="2" xfId="29">
      <alignment horizontal="center" vertical="center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Alignment="1" applyProtection="1">
      <alignment horizontal="center" wrapText="1"/>
    </xf>
    <xf numFmtId="0" fontId="2" fillId="0" borderId="1" xfId="4" applyAlignment="1">
      <alignment horizontal="center" wrapText="1"/>
    </xf>
    <xf numFmtId="0" fontId="5" fillId="0" borderId="1" xfId="4" applyNumberFormat="1" applyFont="1" applyAlignment="1" applyProtection="1">
      <alignment horizontal="right" wrapTex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3" fillId="0" borderId="4" xfId="34" applyNumberFormat="1" applyBorder="1" applyProtection="1">
      <alignment horizontal="left"/>
    </xf>
    <xf numFmtId="0" fontId="3" fillId="0" borderId="5" xfId="34" applyNumberFormat="1" applyBorder="1" applyProtection="1">
      <alignment horizontal="left"/>
    </xf>
    <xf numFmtId="0" fontId="3" fillId="0" borderId="6" xfId="34" applyNumberFormat="1" applyBorder="1" applyProtection="1">
      <alignment horizontal="left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3"/>
  <sheetViews>
    <sheetView showGridLines="0" tabSelected="1" zoomScaleNormal="100" zoomScaleSheetLayoutView="100" workbookViewId="0">
      <pane ySplit="8" topLeftCell="A9" activePane="bottomLeft" state="frozen"/>
      <selection pane="bottomLeft" activeCell="F7" sqref="F1:F1048576"/>
    </sheetView>
  </sheetViews>
  <sheetFormatPr defaultRowHeight="15" outlineLevelRow="5" x14ac:dyDescent="0.25"/>
  <cols>
    <col min="1" max="1" width="40" style="1" customWidth="1"/>
    <col min="2" max="2" width="6" style="1" customWidth="1"/>
    <col min="3" max="3" width="6.140625" style="1" customWidth="1"/>
    <col min="4" max="4" width="5.28515625" style="1" customWidth="1"/>
    <col min="5" max="5" width="7.7109375" style="1" customWidth="1"/>
    <col min="6" max="6" width="10.7109375" style="1" customWidth="1"/>
    <col min="7" max="7" width="11.28515625" style="1" customWidth="1"/>
    <col min="8" max="12" width="9.140625" style="1" hidden="1"/>
    <col min="13" max="13" width="14.7109375" style="1" customWidth="1"/>
    <col min="14" max="20" width="9.140625" style="1" hidden="1"/>
    <col min="21" max="21" width="14.42578125" style="1" customWidth="1"/>
    <col min="22" max="28" width="9.140625" style="1" hidden="1"/>
    <col min="29" max="29" width="11.7109375" style="1" customWidth="1"/>
    <col min="30" max="32" width="9.140625" style="1" hidden="1"/>
    <col min="33" max="33" width="11.7109375" style="1" customWidth="1"/>
    <col min="34" max="34" width="9.140625" style="1" hidden="1"/>
    <col min="35" max="35" width="9.140625" style="1" customWidth="1"/>
    <col min="36" max="16384" width="9.140625" style="1"/>
  </cols>
  <sheetData>
    <row r="1" spans="1:35" x14ac:dyDescent="0.25">
      <c r="A1" s="56" t="s">
        <v>172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2"/>
      <c r="AI1" s="2"/>
    </row>
    <row r="2" spans="1:35" ht="13.5" customHeight="1" x14ac:dyDescent="0.25">
      <c r="A2" s="57" t="s">
        <v>109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2"/>
      <c r="AI2" s="2"/>
    </row>
    <row r="3" spans="1:35" ht="15.95" customHeight="1" x14ac:dyDescent="0.25">
      <c r="A3" s="57" t="s">
        <v>173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3"/>
      <c r="AI3" s="2"/>
    </row>
    <row r="4" spans="1:35" ht="15.75" customHeight="1" x14ac:dyDescent="0.25">
      <c r="A4" s="60"/>
      <c r="B4" s="60"/>
      <c r="C4" s="60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3"/>
      <c r="AI4" s="2"/>
    </row>
    <row r="5" spans="1:35" ht="29.25" customHeight="1" x14ac:dyDescent="0.25">
      <c r="A5" s="62" t="s">
        <v>171</v>
      </c>
      <c r="B5" s="62"/>
      <c r="C5" s="62"/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10"/>
      <c r="AI5" s="2"/>
    </row>
    <row r="6" spans="1:35" ht="25.5" customHeight="1" x14ac:dyDescent="0.25">
      <c r="A6" s="64" t="s">
        <v>110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10"/>
      <c r="AI6" s="2"/>
    </row>
    <row r="7" spans="1:35" ht="6.75" customHeight="1" x14ac:dyDescent="0.25">
      <c r="A7" s="9"/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58" t="s">
        <v>1</v>
      </c>
      <c r="AI7" s="2"/>
    </row>
    <row r="8" spans="1:35" ht="75" customHeight="1" x14ac:dyDescent="0.25">
      <c r="A8" s="12" t="s">
        <v>0</v>
      </c>
      <c r="B8" s="12" t="s">
        <v>111</v>
      </c>
      <c r="C8" s="12" t="s">
        <v>112</v>
      </c>
      <c r="D8" s="12" t="s">
        <v>113</v>
      </c>
      <c r="E8" s="15" t="s">
        <v>103</v>
      </c>
      <c r="F8" s="36" t="s">
        <v>114</v>
      </c>
      <c r="G8" s="37" t="s">
        <v>104</v>
      </c>
      <c r="H8" s="16" t="s">
        <v>1</v>
      </c>
      <c r="I8" s="17" t="s">
        <v>1</v>
      </c>
      <c r="J8" s="18" t="s">
        <v>1</v>
      </c>
      <c r="K8" s="19" t="s">
        <v>1</v>
      </c>
      <c r="L8" s="20" t="s">
        <v>1</v>
      </c>
      <c r="M8" s="21" t="s">
        <v>105</v>
      </c>
      <c r="N8" s="22" t="s">
        <v>1</v>
      </c>
      <c r="O8" s="23" t="s">
        <v>1</v>
      </c>
      <c r="P8" s="24" t="s">
        <v>1</v>
      </c>
      <c r="Q8" s="25" t="s">
        <v>1</v>
      </c>
      <c r="R8" s="26" t="s">
        <v>1</v>
      </c>
      <c r="S8" s="27" t="s">
        <v>1</v>
      </c>
      <c r="T8" s="28" t="s">
        <v>1</v>
      </c>
      <c r="U8" s="29" t="s">
        <v>106</v>
      </c>
      <c r="V8" s="30" t="s">
        <v>1</v>
      </c>
      <c r="W8" s="11" t="s">
        <v>1</v>
      </c>
      <c r="X8" s="31" t="s">
        <v>1</v>
      </c>
      <c r="Y8" s="31" t="s">
        <v>1</v>
      </c>
      <c r="Z8" s="31" t="s">
        <v>1</v>
      </c>
      <c r="AA8" s="31" t="s">
        <v>1</v>
      </c>
      <c r="AB8" s="11" t="s">
        <v>1</v>
      </c>
      <c r="AC8" s="31" t="s">
        <v>107</v>
      </c>
      <c r="AD8" s="31" t="s">
        <v>1</v>
      </c>
      <c r="AE8" s="31" t="s">
        <v>1</v>
      </c>
      <c r="AF8" s="11" t="s">
        <v>1</v>
      </c>
      <c r="AG8" s="31" t="s">
        <v>108</v>
      </c>
      <c r="AH8" s="59"/>
      <c r="AI8" s="2"/>
    </row>
    <row r="9" spans="1:35" ht="57.75" customHeight="1" x14ac:dyDescent="0.25">
      <c r="A9" s="38" t="s">
        <v>115</v>
      </c>
      <c r="B9" s="40" t="s">
        <v>117</v>
      </c>
      <c r="C9" s="39" t="s">
        <v>1</v>
      </c>
      <c r="D9" s="39" t="s">
        <v>1</v>
      </c>
      <c r="E9" s="15"/>
      <c r="F9" s="36"/>
      <c r="G9" s="37"/>
      <c r="H9" s="16"/>
      <c r="I9" s="17"/>
      <c r="J9" s="18"/>
      <c r="K9" s="19"/>
      <c r="L9" s="20"/>
      <c r="M9" s="42">
        <f>M10+M28+M57+M62+M71+M76+M84+M95+M100+M105+M110</f>
        <v>66859789.099999994</v>
      </c>
      <c r="N9" s="22"/>
      <c r="O9" s="23"/>
      <c r="P9" s="24"/>
      <c r="Q9" s="25"/>
      <c r="R9" s="26"/>
      <c r="S9" s="27"/>
      <c r="T9" s="28"/>
      <c r="U9" s="42">
        <f>U10+U28+U57+U62+U71+U76+U84+U95+U100+U105+U110</f>
        <v>67666518.599999994</v>
      </c>
      <c r="V9" s="30"/>
      <c r="W9" s="34"/>
      <c r="X9" s="31"/>
      <c r="Y9" s="31"/>
      <c r="Z9" s="31"/>
      <c r="AA9" s="31"/>
      <c r="AB9" s="34"/>
      <c r="AC9" s="42">
        <f>AC10+AC28+AC57+AC62+AC71+AC76+AC84+AC95+AC100+AC105+AC110</f>
        <v>6154436.75</v>
      </c>
      <c r="AD9" s="31"/>
      <c r="AE9" s="31"/>
      <c r="AF9" s="34"/>
      <c r="AG9" s="13">
        <f t="shared" ref="AG9:AG10" si="0">AC9/U9*100</f>
        <v>9.0952466261504998</v>
      </c>
      <c r="AH9" s="35"/>
      <c r="AI9" s="2"/>
    </row>
    <row r="10" spans="1:35" ht="62.25" customHeight="1" x14ac:dyDescent="0.25">
      <c r="A10" s="38" t="s">
        <v>116</v>
      </c>
      <c r="B10" s="40" t="s">
        <v>117</v>
      </c>
      <c r="C10" s="40" t="s">
        <v>118</v>
      </c>
      <c r="D10" s="40" t="s">
        <v>119</v>
      </c>
      <c r="E10" s="15"/>
      <c r="F10" s="36"/>
      <c r="G10" s="37"/>
      <c r="H10" s="16"/>
      <c r="I10" s="17"/>
      <c r="J10" s="18"/>
      <c r="K10" s="19"/>
      <c r="L10" s="20"/>
      <c r="M10" s="42">
        <f>M11</f>
        <v>16799015</v>
      </c>
      <c r="N10" s="43"/>
      <c r="O10" s="44"/>
      <c r="P10" s="45"/>
      <c r="Q10" s="46"/>
      <c r="R10" s="47"/>
      <c r="S10" s="48"/>
      <c r="T10" s="49"/>
      <c r="U10" s="50">
        <f>U11</f>
        <v>16840141</v>
      </c>
      <c r="V10" s="51"/>
      <c r="W10" s="52"/>
      <c r="X10" s="53"/>
      <c r="Y10" s="53"/>
      <c r="Z10" s="53"/>
      <c r="AA10" s="53"/>
      <c r="AB10" s="52"/>
      <c r="AC10" s="54">
        <f>AC11</f>
        <v>3274576.6199999996</v>
      </c>
      <c r="AD10" s="31"/>
      <c r="AE10" s="31"/>
      <c r="AF10" s="32"/>
      <c r="AG10" s="13">
        <f t="shared" si="0"/>
        <v>19.445066522899062</v>
      </c>
      <c r="AH10" s="33"/>
      <c r="AI10" s="2"/>
    </row>
    <row r="11" spans="1:35" outlineLevel="1" x14ac:dyDescent="0.25">
      <c r="A11" s="4" t="s">
        <v>2</v>
      </c>
      <c r="B11" s="40" t="s">
        <v>117</v>
      </c>
      <c r="C11" s="40" t="s">
        <v>118</v>
      </c>
      <c r="D11" s="40" t="s">
        <v>119</v>
      </c>
      <c r="E11" s="5" t="s">
        <v>14</v>
      </c>
      <c r="F11" s="5"/>
      <c r="G11" s="5"/>
      <c r="H11" s="5"/>
      <c r="I11" s="5"/>
      <c r="J11" s="5"/>
      <c r="K11" s="5"/>
      <c r="L11" s="6">
        <v>0</v>
      </c>
      <c r="M11" s="13">
        <f>M12+M15+M22</f>
        <v>16799015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f>U12+U15+U22+U25</f>
        <v>16840141</v>
      </c>
      <c r="V11" s="13">
        <f t="shared" ref="V11:AB11" si="1">V12+V15+V22</f>
        <v>0</v>
      </c>
      <c r="W11" s="13">
        <f t="shared" si="1"/>
        <v>0</v>
      </c>
      <c r="X11" s="13">
        <f t="shared" si="1"/>
        <v>0</v>
      </c>
      <c r="Y11" s="13">
        <f t="shared" si="1"/>
        <v>0</v>
      </c>
      <c r="Z11" s="13">
        <f t="shared" si="1"/>
        <v>0</v>
      </c>
      <c r="AA11" s="13">
        <f t="shared" si="1"/>
        <v>0</v>
      </c>
      <c r="AB11" s="13">
        <f t="shared" si="1"/>
        <v>3310313</v>
      </c>
      <c r="AC11" s="13">
        <f>AC12+AC15+AC22+AC25</f>
        <v>3274576.6199999996</v>
      </c>
      <c r="AD11" s="13">
        <v>0</v>
      </c>
      <c r="AE11" s="13">
        <v>0</v>
      </c>
      <c r="AF11" s="13">
        <v>9384271.7200000007</v>
      </c>
      <c r="AG11" s="13">
        <f>AC11/U11*100</f>
        <v>19.445066522899062</v>
      </c>
      <c r="AH11" s="6">
        <v>0</v>
      </c>
      <c r="AI11" s="2"/>
    </row>
    <row r="12" spans="1:35" ht="51" outlineLevel="4" x14ac:dyDescent="0.25">
      <c r="A12" s="4" t="s">
        <v>15</v>
      </c>
      <c r="B12" s="41" t="s">
        <v>117</v>
      </c>
      <c r="C12" s="5">
        <v>0</v>
      </c>
      <c r="D12" s="5">
        <v>11</v>
      </c>
      <c r="E12" s="5" t="s">
        <v>14</v>
      </c>
      <c r="F12" s="5">
        <v>80020</v>
      </c>
      <c r="G12" s="5"/>
      <c r="H12" s="5"/>
      <c r="I12" s="5"/>
      <c r="J12" s="5"/>
      <c r="K12" s="5"/>
      <c r="L12" s="6">
        <v>0</v>
      </c>
      <c r="M12" s="13">
        <v>1448221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1448221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272902</v>
      </c>
      <c r="AC12" s="13">
        <v>272901.76000000001</v>
      </c>
      <c r="AD12" s="13">
        <v>0</v>
      </c>
      <c r="AE12" s="13">
        <v>0</v>
      </c>
      <c r="AF12" s="13">
        <v>272901.76000000001</v>
      </c>
      <c r="AG12" s="13">
        <f t="shared" ref="AG12:AG72" si="2">AC12/U12*100</f>
        <v>18.843930587942033</v>
      </c>
      <c r="AH12" s="6">
        <v>0</v>
      </c>
      <c r="AI12" s="2"/>
    </row>
    <row r="13" spans="1:35" ht="89.25" outlineLevel="5" x14ac:dyDescent="0.25">
      <c r="A13" s="4" t="s">
        <v>16</v>
      </c>
      <c r="B13" s="41" t="s">
        <v>117</v>
      </c>
      <c r="C13" s="5">
        <v>0</v>
      </c>
      <c r="D13" s="5">
        <v>11</v>
      </c>
      <c r="E13" s="5" t="s">
        <v>14</v>
      </c>
      <c r="F13" s="5">
        <v>80020</v>
      </c>
      <c r="G13" s="5" t="s">
        <v>17</v>
      </c>
      <c r="H13" s="5"/>
      <c r="I13" s="5"/>
      <c r="J13" s="5"/>
      <c r="K13" s="5"/>
      <c r="L13" s="6">
        <v>0</v>
      </c>
      <c r="M13" s="13">
        <v>1448221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1448221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272902</v>
      </c>
      <c r="AC13" s="13">
        <v>272901.76000000001</v>
      </c>
      <c r="AD13" s="13">
        <v>0</v>
      </c>
      <c r="AE13" s="13">
        <v>0</v>
      </c>
      <c r="AF13" s="13">
        <v>272901.76000000001</v>
      </c>
      <c r="AG13" s="13">
        <f t="shared" si="2"/>
        <v>18.843930587942033</v>
      </c>
      <c r="AH13" s="6">
        <v>0</v>
      </c>
      <c r="AI13" s="2"/>
    </row>
    <row r="14" spans="1:35" ht="38.25" outlineLevel="3" x14ac:dyDescent="0.25">
      <c r="A14" s="4" t="s">
        <v>18</v>
      </c>
      <c r="B14" s="41" t="s">
        <v>117</v>
      </c>
      <c r="C14" s="5">
        <v>0</v>
      </c>
      <c r="D14" s="5">
        <v>11</v>
      </c>
      <c r="E14" s="5" t="s">
        <v>14</v>
      </c>
      <c r="F14" s="5">
        <v>80020</v>
      </c>
      <c r="G14" s="5" t="s">
        <v>19</v>
      </c>
      <c r="H14" s="5"/>
      <c r="I14" s="5"/>
      <c r="J14" s="5"/>
      <c r="K14" s="5"/>
      <c r="L14" s="6">
        <v>0</v>
      </c>
      <c r="M14" s="13">
        <v>1448221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1448221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272902</v>
      </c>
      <c r="AC14" s="13">
        <v>272901.76000000001</v>
      </c>
      <c r="AD14" s="13">
        <v>0</v>
      </c>
      <c r="AE14" s="13">
        <v>0</v>
      </c>
      <c r="AF14" s="13">
        <v>272901.76000000001</v>
      </c>
      <c r="AG14" s="13">
        <f t="shared" si="2"/>
        <v>18.843930587942033</v>
      </c>
      <c r="AH14" s="6">
        <v>0</v>
      </c>
      <c r="AI14" s="2"/>
    </row>
    <row r="15" spans="1:35" ht="38.25" outlineLevel="4" x14ac:dyDescent="0.25">
      <c r="A15" s="4" t="s">
        <v>20</v>
      </c>
      <c r="B15" s="41" t="s">
        <v>117</v>
      </c>
      <c r="C15" s="5">
        <v>0</v>
      </c>
      <c r="D15" s="5">
        <v>11</v>
      </c>
      <c r="E15" s="5" t="s">
        <v>14</v>
      </c>
      <c r="F15" s="5">
        <v>80040</v>
      </c>
      <c r="G15" s="5"/>
      <c r="H15" s="5"/>
      <c r="I15" s="5"/>
      <c r="J15" s="5"/>
      <c r="K15" s="5"/>
      <c r="L15" s="6">
        <v>0</v>
      </c>
      <c r="M15" s="13">
        <v>15250794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15250794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2938411</v>
      </c>
      <c r="AC15" s="13">
        <v>2861549.8</v>
      </c>
      <c r="AD15" s="13">
        <v>0</v>
      </c>
      <c r="AE15" s="13">
        <v>0</v>
      </c>
      <c r="AF15" s="13">
        <v>2861549.8</v>
      </c>
      <c r="AG15" s="13">
        <f t="shared" si="2"/>
        <v>18.763284062456027</v>
      </c>
      <c r="AH15" s="6">
        <v>0</v>
      </c>
      <c r="AI15" s="2"/>
    </row>
    <row r="16" spans="1:35" ht="89.25" outlineLevel="5" x14ac:dyDescent="0.25">
      <c r="A16" s="4" t="s">
        <v>16</v>
      </c>
      <c r="B16" s="41" t="s">
        <v>117</v>
      </c>
      <c r="C16" s="5">
        <v>0</v>
      </c>
      <c r="D16" s="5">
        <v>11</v>
      </c>
      <c r="E16" s="5" t="s">
        <v>14</v>
      </c>
      <c r="F16" s="5">
        <v>80040</v>
      </c>
      <c r="G16" s="5" t="s">
        <v>17</v>
      </c>
      <c r="H16" s="5"/>
      <c r="I16" s="5"/>
      <c r="J16" s="5"/>
      <c r="K16" s="5"/>
      <c r="L16" s="6">
        <v>0</v>
      </c>
      <c r="M16" s="13">
        <v>11610794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11610794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2064864</v>
      </c>
      <c r="AC16" s="13">
        <v>2057564.1599999999</v>
      </c>
      <c r="AD16" s="13">
        <v>0</v>
      </c>
      <c r="AE16" s="13">
        <v>0</v>
      </c>
      <c r="AF16" s="13">
        <v>2057564.1599999999</v>
      </c>
      <c r="AG16" s="13">
        <f t="shared" si="2"/>
        <v>17.721132249870251</v>
      </c>
      <c r="AH16" s="6">
        <v>0</v>
      </c>
      <c r="AI16" s="2"/>
    </row>
    <row r="17" spans="1:35" ht="38.25" outlineLevel="4" x14ac:dyDescent="0.25">
      <c r="A17" s="4" t="s">
        <v>18</v>
      </c>
      <c r="B17" s="41" t="s">
        <v>117</v>
      </c>
      <c r="C17" s="5">
        <v>0</v>
      </c>
      <c r="D17" s="5">
        <v>11</v>
      </c>
      <c r="E17" s="5" t="s">
        <v>14</v>
      </c>
      <c r="F17" s="5">
        <v>80040</v>
      </c>
      <c r="G17" s="5" t="s">
        <v>19</v>
      </c>
      <c r="H17" s="5"/>
      <c r="I17" s="5"/>
      <c r="J17" s="5"/>
      <c r="K17" s="5"/>
      <c r="L17" s="6">
        <v>0</v>
      </c>
      <c r="M17" s="13">
        <v>11610794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11610794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2064864</v>
      </c>
      <c r="AC17" s="13">
        <v>2057564.1599999999</v>
      </c>
      <c r="AD17" s="13">
        <v>0</v>
      </c>
      <c r="AE17" s="13">
        <v>0</v>
      </c>
      <c r="AF17" s="13">
        <v>2057564.1599999999</v>
      </c>
      <c r="AG17" s="13">
        <f t="shared" si="2"/>
        <v>17.721132249870251</v>
      </c>
      <c r="AH17" s="6">
        <v>0</v>
      </c>
      <c r="AI17" s="2"/>
    </row>
    <row r="18" spans="1:35" ht="38.25" outlineLevel="5" x14ac:dyDescent="0.25">
      <c r="A18" s="4" t="s">
        <v>9</v>
      </c>
      <c r="B18" s="41" t="s">
        <v>117</v>
      </c>
      <c r="C18" s="5">
        <v>0</v>
      </c>
      <c r="D18" s="5">
        <v>11</v>
      </c>
      <c r="E18" s="5" t="s">
        <v>14</v>
      </c>
      <c r="F18" s="5">
        <v>80040</v>
      </c>
      <c r="G18" s="5" t="s">
        <v>10</v>
      </c>
      <c r="H18" s="5"/>
      <c r="I18" s="5"/>
      <c r="J18" s="5"/>
      <c r="K18" s="5"/>
      <c r="L18" s="6">
        <v>0</v>
      </c>
      <c r="M18" s="13">
        <v>3170000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3170000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777221</v>
      </c>
      <c r="AC18" s="13">
        <v>707659.64</v>
      </c>
      <c r="AD18" s="13">
        <v>0</v>
      </c>
      <c r="AE18" s="13">
        <v>0</v>
      </c>
      <c r="AF18" s="13">
        <v>707659.64</v>
      </c>
      <c r="AG18" s="13">
        <f t="shared" si="2"/>
        <v>22.323647949526816</v>
      </c>
      <c r="AH18" s="6">
        <v>0</v>
      </c>
      <c r="AI18" s="2"/>
    </row>
    <row r="19" spans="1:35" ht="51" outlineLevel="4" x14ac:dyDescent="0.25">
      <c r="A19" s="4" t="s">
        <v>11</v>
      </c>
      <c r="B19" s="41" t="s">
        <v>117</v>
      </c>
      <c r="C19" s="5">
        <v>0</v>
      </c>
      <c r="D19" s="5">
        <v>11</v>
      </c>
      <c r="E19" s="5" t="s">
        <v>14</v>
      </c>
      <c r="F19" s="5">
        <v>80040</v>
      </c>
      <c r="G19" s="5" t="s">
        <v>12</v>
      </c>
      <c r="H19" s="5"/>
      <c r="I19" s="5"/>
      <c r="J19" s="5"/>
      <c r="K19" s="5"/>
      <c r="L19" s="6">
        <v>0</v>
      </c>
      <c r="M19" s="13">
        <v>3170000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3170000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777221</v>
      </c>
      <c r="AC19" s="13">
        <v>707659.64</v>
      </c>
      <c r="AD19" s="13">
        <v>0</v>
      </c>
      <c r="AE19" s="13">
        <v>0</v>
      </c>
      <c r="AF19" s="13">
        <v>707659.64</v>
      </c>
      <c r="AG19" s="13">
        <f t="shared" si="2"/>
        <v>22.323647949526816</v>
      </c>
      <c r="AH19" s="6">
        <v>0</v>
      </c>
      <c r="AI19" s="2"/>
    </row>
    <row r="20" spans="1:35" outlineLevel="5" x14ac:dyDescent="0.25">
      <c r="A20" s="4" t="s">
        <v>3</v>
      </c>
      <c r="B20" s="41" t="s">
        <v>117</v>
      </c>
      <c r="C20" s="5">
        <v>0</v>
      </c>
      <c r="D20" s="5">
        <v>11</v>
      </c>
      <c r="E20" s="5" t="s">
        <v>14</v>
      </c>
      <c r="F20" s="5">
        <v>80040</v>
      </c>
      <c r="G20" s="5" t="s">
        <v>4</v>
      </c>
      <c r="H20" s="5"/>
      <c r="I20" s="5"/>
      <c r="J20" s="5"/>
      <c r="K20" s="5"/>
      <c r="L20" s="6">
        <v>0</v>
      </c>
      <c r="M20" s="13">
        <v>470000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470000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96326</v>
      </c>
      <c r="AC20" s="13">
        <v>96326</v>
      </c>
      <c r="AD20" s="13">
        <v>0</v>
      </c>
      <c r="AE20" s="13">
        <v>0</v>
      </c>
      <c r="AF20" s="13">
        <v>96326</v>
      </c>
      <c r="AG20" s="13">
        <f t="shared" si="2"/>
        <v>20.494893617021276</v>
      </c>
      <c r="AH20" s="6">
        <v>0</v>
      </c>
      <c r="AI20" s="2"/>
    </row>
    <row r="21" spans="1:35" ht="25.5" outlineLevel="3" x14ac:dyDescent="0.25">
      <c r="A21" s="4" t="s">
        <v>21</v>
      </c>
      <c r="B21" s="41" t="s">
        <v>117</v>
      </c>
      <c r="C21" s="5">
        <v>0</v>
      </c>
      <c r="D21" s="5">
        <v>11</v>
      </c>
      <c r="E21" s="5" t="s">
        <v>14</v>
      </c>
      <c r="F21" s="5">
        <v>80040</v>
      </c>
      <c r="G21" s="5" t="s">
        <v>22</v>
      </c>
      <c r="H21" s="5"/>
      <c r="I21" s="5"/>
      <c r="J21" s="5"/>
      <c r="K21" s="5"/>
      <c r="L21" s="6">
        <v>0</v>
      </c>
      <c r="M21" s="13">
        <v>470000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470000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96326</v>
      </c>
      <c r="AC21" s="13">
        <v>96326</v>
      </c>
      <c r="AD21" s="13">
        <v>0</v>
      </c>
      <c r="AE21" s="13">
        <v>0</v>
      </c>
      <c r="AF21" s="13">
        <v>96326</v>
      </c>
      <c r="AG21" s="13">
        <f t="shared" si="2"/>
        <v>20.494893617021276</v>
      </c>
      <c r="AH21" s="6">
        <v>0</v>
      </c>
      <c r="AI21" s="2"/>
    </row>
    <row r="22" spans="1:35" ht="38.25" outlineLevel="4" x14ac:dyDescent="0.25">
      <c r="A22" s="4" t="s">
        <v>23</v>
      </c>
      <c r="B22" s="41" t="s">
        <v>117</v>
      </c>
      <c r="C22" s="5">
        <v>0</v>
      </c>
      <c r="D22" s="5">
        <v>11</v>
      </c>
      <c r="E22" s="5" t="s">
        <v>14</v>
      </c>
      <c r="F22" s="5">
        <v>80070</v>
      </c>
      <c r="G22" s="5"/>
      <c r="H22" s="5"/>
      <c r="I22" s="5"/>
      <c r="J22" s="5"/>
      <c r="K22" s="5"/>
      <c r="L22" s="6">
        <v>0</v>
      </c>
      <c r="M22" s="13">
        <v>100000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100000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99000</v>
      </c>
      <c r="AC22" s="13">
        <v>99000</v>
      </c>
      <c r="AD22" s="13">
        <v>0</v>
      </c>
      <c r="AE22" s="13">
        <v>0</v>
      </c>
      <c r="AF22" s="13">
        <v>99000</v>
      </c>
      <c r="AG22" s="13">
        <f t="shared" si="2"/>
        <v>99</v>
      </c>
      <c r="AH22" s="6">
        <v>0</v>
      </c>
      <c r="AI22" s="2"/>
    </row>
    <row r="23" spans="1:35" ht="38.25" outlineLevel="5" x14ac:dyDescent="0.25">
      <c r="A23" s="4" t="s">
        <v>9</v>
      </c>
      <c r="B23" s="41" t="s">
        <v>117</v>
      </c>
      <c r="C23" s="5">
        <v>0</v>
      </c>
      <c r="D23" s="5">
        <v>11</v>
      </c>
      <c r="E23" s="5" t="s">
        <v>14</v>
      </c>
      <c r="F23" s="5">
        <v>80070</v>
      </c>
      <c r="G23" s="5" t="s">
        <v>10</v>
      </c>
      <c r="H23" s="5"/>
      <c r="I23" s="5"/>
      <c r="J23" s="5"/>
      <c r="K23" s="5"/>
      <c r="L23" s="6">
        <v>0</v>
      </c>
      <c r="M23" s="13">
        <v>100000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100000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99000</v>
      </c>
      <c r="AC23" s="13">
        <v>99000</v>
      </c>
      <c r="AD23" s="13">
        <v>0</v>
      </c>
      <c r="AE23" s="13">
        <v>0</v>
      </c>
      <c r="AF23" s="13">
        <v>99000</v>
      </c>
      <c r="AG23" s="13">
        <f t="shared" si="2"/>
        <v>99</v>
      </c>
      <c r="AH23" s="6">
        <v>0</v>
      </c>
      <c r="AI23" s="2"/>
    </row>
    <row r="24" spans="1:35" ht="51" outlineLevel="2" x14ac:dyDescent="0.25">
      <c r="A24" s="4" t="s">
        <v>11</v>
      </c>
      <c r="B24" s="41" t="s">
        <v>117</v>
      </c>
      <c r="C24" s="5">
        <v>0</v>
      </c>
      <c r="D24" s="5">
        <v>11</v>
      </c>
      <c r="E24" s="5" t="s">
        <v>14</v>
      </c>
      <c r="F24" s="5">
        <v>80070</v>
      </c>
      <c r="G24" s="5" t="s">
        <v>12</v>
      </c>
      <c r="H24" s="5"/>
      <c r="I24" s="5"/>
      <c r="J24" s="5"/>
      <c r="K24" s="5"/>
      <c r="L24" s="6">
        <v>0</v>
      </c>
      <c r="M24" s="13">
        <v>100000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100000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99000</v>
      </c>
      <c r="AC24" s="13">
        <v>99000</v>
      </c>
      <c r="AD24" s="13">
        <v>0</v>
      </c>
      <c r="AE24" s="13">
        <v>0</v>
      </c>
      <c r="AF24" s="13">
        <v>99000</v>
      </c>
      <c r="AG24" s="13">
        <f t="shared" si="2"/>
        <v>99</v>
      </c>
      <c r="AH24" s="6">
        <v>0</v>
      </c>
      <c r="AI24" s="2"/>
    </row>
    <row r="25" spans="1:35" ht="51" outlineLevel="2" x14ac:dyDescent="0.25">
      <c r="A25" s="4" t="s">
        <v>27</v>
      </c>
      <c r="B25" s="41" t="s">
        <v>117</v>
      </c>
      <c r="C25" s="5">
        <v>0</v>
      </c>
      <c r="D25" s="5">
        <v>11</v>
      </c>
      <c r="E25" s="5" t="s">
        <v>14</v>
      </c>
      <c r="F25" s="5">
        <v>83270</v>
      </c>
      <c r="G25" s="5"/>
      <c r="H25" s="5"/>
      <c r="I25" s="5"/>
      <c r="J25" s="5"/>
      <c r="K25" s="5"/>
      <c r="L25" s="6">
        <v>0</v>
      </c>
      <c r="M25" s="13"/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41126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41125.06</v>
      </c>
      <c r="AC25" s="13">
        <v>41125.06</v>
      </c>
      <c r="AD25" s="13">
        <v>0</v>
      </c>
      <c r="AE25" s="13">
        <v>0</v>
      </c>
      <c r="AF25" s="13">
        <v>41125.06</v>
      </c>
      <c r="AG25" s="13">
        <f t="shared" ref="AG25:AG29" si="3">AC25/U25*100</f>
        <v>99.997714341292607</v>
      </c>
      <c r="AH25" s="6"/>
      <c r="AI25" s="2"/>
    </row>
    <row r="26" spans="1:35" outlineLevel="2" x14ac:dyDescent="0.25">
      <c r="A26" s="4" t="s">
        <v>3</v>
      </c>
      <c r="B26" s="41" t="s">
        <v>117</v>
      </c>
      <c r="C26" s="5">
        <v>0</v>
      </c>
      <c r="D26" s="5">
        <v>11</v>
      </c>
      <c r="E26" s="5" t="s">
        <v>14</v>
      </c>
      <c r="F26" s="5">
        <v>83270</v>
      </c>
      <c r="G26" s="5" t="s">
        <v>4</v>
      </c>
      <c r="H26" s="5"/>
      <c r="I26" s="5"/>
      <c r="J26" s="5"/>
      <c r="K26" s="5"/>
      <c r="L26" s="6">
        <v>0</v>
      </c>
      <c r="M26" s="13"/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41126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41125.06</v>
      </c>
      <c r="AC26" s="13">
        <v>41125.06</v>
      </c>
      <c r="AD26" s="13">
        <v>0</v>
      </c>
      <c r="AE26" s="13">
        <v>0</v>
      </c>
      <c r="AF26" s="13">
        <v>41125.06</v>
      </c>
      <c r="AG26" s="13">
        <f t="shared" si="3"/>
        <v>99.997714341292607</v>
      </c>
      <c r="AH26" s="6"/>
      <c r="AI26" s="2"/>
    </row>
    <row r="27" spans="1:35" outlineLevel="2" x14ac:dyDescent="0.25">
      <c r="A27" s="4" t="s">
        <v>28</v>
      </c>
      <c r="B27" s="41" t="s">
        <v>117</v>
      </c>
      <c r="C27" s="5">
        <v>0</v>
      </c>
      <c r="D27" s="5">
        <v>11</v>
      </c>
      <c r="E27" s="5" t="s">
        <v>14</v>
      </c>
      <c r="F27" s="5">
        <v>83270</v>
      </c>
      <c r="G27" s="5" t="s">
        <v>29</v>
      </c>
      <c r="H27" s="5"/>
      <c r="I27" s="5"/>
      <c r="J27" s="5"/>
      <c r="K27" s="5"/>
      <c r="L27" s="6">
        <v>0</v>
      </c>
      <c r="M27" s="13"/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41126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41125.06</v>
      </c>
      <c r="AC27" s="13">
        <v>41125.06</v>
      </c>
      <c r="AD27" s="13">
        <v>0</v>
      </c>
      <c r="AE27" s="13">
        <v>0</v>
      </c>
      <c r="AF27" s="13">
        <v>41125.06</v>
      </c>
      <c r="AG27" s="13">
        <f t="shared" si="3"/>
        <v>99.997714341292607</v>
      </c>
      <c r="AH27" s="6"/>
      <c r="AI27" s="2"/>
    </row>
    <row r="28" spans="1:35" ht="25.5" outlineLevel="2" x14ac:dyDescent="0.25">
      <c r="A28" s="38" t="s">
        <v>120</v>
      </c>
      <c r="B28" s="41" t="s">
        <v>117</v>
      </c>
      <c r="C28" s="5">
        <v>0</v>
      </c>
      <c r="D28" s="5">
        <v>12</v>
      </c>
      <c r="E28" s="5"/>
      <c r="F28" s="5"/>
      <c r="G28" s="5"/>
      <c r="H28" s="5"/>
      <c r="I28" s="5"/>
      <c r="J28" s="5"/>
      <c r="K28" s="5"/>
      <c r="L28" s="6"/>
      <c r="M28" s="13">
        <f>M29</f>
        <v>2684298.2000000002</v>
      </c>
      <c r="N28" s="13"/>
      <c r="O28" s="13"/>
      <c r="P28" s="13"/>
      <c r="Q28" s="13"/>
      <c r="R28" s="13"/>
      <c r="S28" s="13"/>
      <c r="T28" s="13"/>
      <c r="U28" s="13">
        <f>U29</f>
        <v>2840572.2</v>
      </c>
      <c r="V28" s="13"/>
      <c r="W28" s="13"/>
      <c r="X28" s="13"/>
      <c r="Y28" s="13"/>
      <c r="Z28" s="13"/>
      <c r="AA28" s="13"/>
      <c r="AB28" s="13"/>
      <c r="AC28" s="13">
        <f>AC29</f>
        <v>453136.52</v>
      </c>
      <c r="AD28" s="13"/>
      <c r="AE28" s="13"/>
      <c r="AF28" s="13"/>
      <c r="AG28" s="13">
        <f t="shared" si="3"/>
        <v>15.952297216736824</v>
      </c>
      <c r="AH28" s="6"/>
      <c r="AI28" s="2"/>
    </row>
    <row r="29" spans="1:35" outlineLevel="2" x14ac:dyDescent="0.25">
      <c r="A29" s="4" t="s">
        <v>121</v>
      </c>
      <c r="B29" s="41" t="s">
        <v>117</v>
      </c>
      <c r="C29" s="5">
        <v>0</v>
      </c>
      <c r="D29" s="5">
        <v>12</v>
      </c>
      <c r="E29" s="5">
        <v>901</v>
      </c>
      <c r="F29" s="5"/>
      <c r="G29" s="5"/>
      <c r="H29" s="5"/>
      <c r="I29" s="5"/>
      <c r="J29" s="5"/>
      <c r="K29" s="5"/>
      <c r="L29" s="6"/>
      <c r="M29" s="13">
        <f>M30+M35+M38+M43+M46+M51+M54</f>
        <v>2684298.2000000002</v>
      </c>
      <c r="N29" s="13"/>
      <c r="O29" s="13"/>
      <c r="P29" s="13"/>
      <c r="Q29" s="13"/>
      <c r="R29" s="13"/>
      <c r="S29" s="13"/>
      <c r="T29" s="13"/>
      <c r="U29" s="13">
        <f t="shared" ref="U29:AC29" si="4">U30+U35+U38+U43+U46+U51+U54</f>
        <v>2840572.2</v>
      </c>
      <c r="V29" s="13">
        <f t="shared" si="4"/>
        <v>0</v>
      </c>
      <c r="W29" s="13">
        <f t="shared" si="4"/>
        <v>0</v>
      </c>
      <c r="X29" s="13">
        <f t="shared" si="4"/>
        <v>0</v>
      </c>
      <c r="Y29" s="13">
        <f t="shared" si="4"/>
        <v>0</v>
      </c>
      <c r="Z29" s="13">
        <f t="shared" si="4"/>
        <v>0</v>
      </c>
      <c r="AA29" s="13">
        <f t="shared" si="4"/>
        <v>0</v>
      </c>
      <c r="AB29" s="13">
        <f t="shared" si="4"/>
        <v>408188</v>
      </c>
      <c r="AC29" s="13">
        <f t="shared" si="4"/>
        <v>453136.52</v>
      </c>
      <c r="AD29" s="13"/>
      <c r="AE29" s="13"/>
      <c r="AF29" s="13"/>
      <c r="AG29" s="13">
        <f t="shared" si="3"/>
        <v>15.952297216736824</v>
      </c>
      <c r="AH29" s="6"/>
      <c r="AI29" s="2"/>
    </row>
    <row r="30" spans="1:35" ht="114.75" outlineLevel="2" x14ac:dyDescent="0.25">
      <c r="A30" s="4" t="s">
        <v>30</v>
      </c>
      <c r="B30" s="41" t="s">
        <v>117</v>
      </c>
      <c r="C30" s="5">
        <v>0</v>
      </c>
      <c r="D30" s="5">
        <v>12</v>
      </c>
      <c r="E30" s="5" t="s">
        <v>14</v>
      </c>
      <c r="F30" s="5">
        <v>12020</v>
      </c>
      <c r="G30" s="5"/>
      <c r="H30" s="5"/>
      <c r="I30" s="5"/>
      <c r="J30" s="5"/>
      <c r="K30" s="5"/>
      <c r="L30" s="6">
        <v>0</v>
      </c>
      <c r="M30" s="13">
        <v>867904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867904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63406</v>
      </c>
      <c r="AC30" s="13">
        <v>121809.44</v>
      </c>
      <c r="AD30" s="13">
        <v>0</v>
      </c>
      <c r="AE30" s="13">
        <v>0</v>
      </c>
      <c r="AF30" s="13">
        <v>63404.72</v>
      </c>
      <c r="AG30" s="13">
        <f t="shared" ref="AG30:AG50" si="5">AC30/U30*100</f>
        <v>14.034897868888727</v>
      </c>
      <c r="AH30" s="6"/>
      <c r="AI30" s="2"/>
    </row>
    <row r="31" spans="1:35" ht="89.25" outlineLevel="2" x14ac:dyDescent="0.25">
      <c r="A31" s="4" t="s">
        <v>16</v>
      </c>
      <c r="B31" s="41" t="s">
        <v>117</v>
      </c>
      <c r="C31" s="5">
        <v>0</v>
      </c>
      <c r="D31" s="5">
        <v>12</v>
      </c>
      <c r="E31" s="5" t="s">
        <v>14</v>
      </c>
      <c r="F31" s="5">
        <v>12020</v>
      </c>
      <c r="G31" s="5" t="s">
        <v>17</v>
      </c>
      <c r="H31" s="5"/>
      <c r="I31" s="5"/>
      <c r="J31" s="5"/>
      <c r="K31" s="5"/>
      <c r="L31" s="6">
        <v>0</v>
      </c>
      <c r="M31" s="13">
        <v>622596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622596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63406</v>
      </c>
      <c r="AC31" s="13">
        <v>121809.44</v>
      </c>
      <c r="AD31" s="13">
        <v>0</v>
      </c>
      <c r="AE31" s="13">
        <v>0</v>
      </c>
      <c r="AF31" s="13">
        <v>63404.72</v>
      </c>
      <c r="AG31" s="13">
        <f t="shared" si="5"/>
        <v>19.56476430943983</v>
      </c>
      <c r="AH31" s="6"/>
      <c r="AI31" s="2"/>
    </row>
    <row r="32" spans="1:35" ht="38.25" outlineLevel="2" x14ac:dyDescent="0.25">
      <c r="A32" s="4" t="s">
        <v>18</v>
      </c>
      <c r="B32" s="41" t="s">
        <v>117</v>
      </c>
      <c r="C32" s="5">
        <v>0</v>
      </c>
      <c r="D32" s="5">
        <v>12</v>
      </c>
      <c r="E32" s="5" t="s">
        <v>14</v>
      </c>
      <c r="F32" s="5">
        <v>12020</v>
      </c>
      <c r="G32" s="5" t="s">
        <v>19</v>
      </c>
      <c r="H32" s="5"/>
      <c r="I32" s="5"/>
      <c r="J32" s="5"/>
      <c r="K32" s="5"/>
      <c r="L32" s="6">
        <v>0</v>
      </c>
      <c r="M32" s="13">
        <v>622596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622596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63406</v>
      </c>
      <c r="AC32" s="13">
        <v>121809.44</v>
      </c>
      <c r="AD32" s="13">
        <v>0</v>
      </c>
      <c r="AE32" s="13">
        <v>0</v>
      </c>
      <c r="AF32" s="13">
        <v>63404.72</v>
      </c>
      <c r="AG32" s="13">
        <f t="shared" si="5"/>
        <v>19.56476430943983</v>
      </c>
      <c r="AH32" s="6"/>
      <c r="AI32" s="2"/>
    </row>
    <row r="33" spans="1:35" ht="38.25" outlineLevel="2" x14ac:dyDescent="0.25">
      <c r="A33" s="4" t="s">
        <v>9</v>
      </c>
      <c r="B33" s="41" t="s">
        <v>117</v>
      </c>
      <c r="C33" s="5">
        <v>0</v>
      </c>
      <c r="D33" s="5">
        <v>12</v>
      </c>
      <c r="E33" s="5" t="s">
        <v>14</v>
      </c>
      <c r="F33" s="5">
        <v>12020</v>
      </c>
      <c r="G33" s="5" t="s">
        <v>10</v>
      </c>
      <c r="H33" s="5"/>
      <c r="I33" s="5"/>
      <c r="J33" s="5"/>
      <c r="K33" s="5"/>
      <c r="L33" s="6">
        <v>0</v>
      </c>
      <c r="M33" s="13">
        <v>245308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245308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f t="shared" si="5"/>
        <v>0</v>
      </c>
      <c r="AH33" s="6"/>
      <c r="AI33" s="2"/>
    </row>
    <row r="34" spans="1:35" ht="51" outlineLevel="2" x14ac:dyDescent="0.25">
      <c r="A34" s="4" t="s">
        <v>11</v>
      </c>
      <c r="B34" s="41" t="s">
        <v>117</v>
      </c>
      <c r="C34" s="5">
        <v>0</v>
      </c>
      <c r="D34" s="5">
        <v>12</v>
      </c>
      <c r="E34" s="5" t="s">
        <v>14</v>
      </c>
      <c r="F34" s="5">
        <v>12020</v>
      </c>
      <c r="G34" s="5" t="s">
        <v>12</v>
      </c>
      <c r="H34" s="5"/>
      <c r="I34" s="5"/>
      <c r="J34" s="5"/>
      <c r="K34" s="5"/>
      <c r="L34" s="6">
        <v>0</v>
      </c>
      <c r="M34" s="13">
        <v>245308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245308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f t="shared" si="5"/>
        <v>0</v>
      </c>
      <c r="AH34" s="6"/>
      <c r="AI34" s="2"/>
    </row>
    <row r="35" spans="1:35" ht="153" outlineLevel="2" x14ac:dyDescent="0.25">
      <c r="A35" s="4" t="s">
        <v>43</v>
      </c>
      <c r="B35" s="41" t="s">
        <v>117</v>
      </c>
      <c r="C35" s="5">
        <v>0</v>
      </c>
      <c r="D35" s="5">
        <v>12</v>
      </c>
      <c r="E35" s="5" t="s">
        <v>14</v>
      </c>
      <c r="F35" s="5">
        <v>12510</v>
      </c>
      <c r="G35" s="5"/>
      <c r="H35" s="5"/>
      <c r="I35" s="5"/>
      <c r="J35" s="5"/>
      <c r="K35" s="5"/>
      <c r="L35" s="6">
        <v>0</v>
      </c>
      <c r="M35" s="13">
        <v>52370.2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52370.2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f t="shared" si="5"/>
        <v>0</v>
      </c>
      <c r="AH35" s="6"/>
      <c r="AI35" s="2"/>
    </row>
    <row r="36" spans="1:35" ht="38.25" outlineLevel="2" x14ac:dyDescent="0.25">
      <c r="A36" s="4" t="s">
        <v>9</v>
      </c>
      <c r="B36" s="41" t="s">
        <v>117</v>
      </c>
      <c r="C36" s="5">
        <v>0</v>
      </c>
      <c r="D36" s="5">
        <v>12</v>
      </c>
      <c r="E36" s="5" t="s">
        <v>14</v>
      </c>
      <c r="F36" s="5">
        <v>12510</v>
      </c>
      <c r="G36" s="5" t="s">
        <v>10</v>
      </c>
      <c r="H36" s="5"/>
      <c r="I36" s="5"/>
      <c r="J36" s="5"/>
      <c r="K36" s="5"/>
      <c r="L36" s="6">
        <v>0</v>
      </c>
      <c r="M36" s="13">
        <v>52370.2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52370.2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f t="shared" si="5"/>
        <v>0</v>
      </c>
      <c r="AH36" s="6"/>
      <c r="AI36" s="2"/>
    </row>
    <row r="37" spans="1:35" ht="51" outlineLevel="2" x14ac:dyDescent="0.25">
      <c r="A37" s="4" t="s">
        <v>11</v>
      </c>
      <c r="B37" s="41" t="s">
        <v>117</v>
      </c>
      <c r="C37" s="5">
        <v>0</v>
      </c>
      <c r="D37" s="5">
        <v>12</v>
      </c>
      <c r="E37" s="5" t="s">
        <v>14</v>
      </c>
      <c r="F37" s="5">
        <v>12510</v>
      </c>
      <c r="G37" s="5" t="s">
        <v>12</v>
      </c>
      <c r="H37" s="5"/>
      <c r="I37" s="5"/>
      <c r="J37" s="5"/>
      <c r="K37" s="5"/>
      <c r="L37" s="6">
        <v>0</v>
      </c>
      <c r="M37" s="13">
        <v>52370.2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52370.2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f t="shared" si="5"/>
        <v>0</v>
      </c>
      <c r="AH37" s="6"/>
      <c r="AI37" s="2"/>
    </row>
    <row r="38" spans="1:35" ht="178.5" outlineLevel="2" x14ac:dyDescent="0.25">
      <c r="A38" s="4" t="s">
        <v>70</v>
      </c>
      <c r="B38" s="41" t="s">
        <v>117</v>
      </c>
      <c r="C38" s="5">
        <v>0</v>
      </c>
      <c r="D38" s="5">
        <v>12</v>
      </c>
      <c r="E38" s="5" t="s">
        <v>14</v>
      </c>
      <c r="F38" s="5">
        <v>16721</v>
      </c>
      <c r="G38" s="5"/>
      <c r="H38" s="5"/>
      <c r="I38" s="5"/>
      <c r="J38" s="5"/>
      <c r="K38" s="5"/>
      <c r="L38" s="6">
        <v>0</v>
      </c>
      <c r="M38" s="13">
        <v>650778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650778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95792</v>
      </c>
      <c r="AC38" s="13">
        <v>95789.26</v>
      </c>
      <c r="AD38" s="13">
        <v>0</v>
      </c>
      <c r="AE38" s="13">
        <v>0</v>
      </c>
      <c r="AF38" s="13">
        <v>95789.26</v>
      </c>
      <c r="AG38" s="13">
        <f t="shared" si="5"/>
        <v>14.71919149080024</v>
      </c>
      <c r="AH38" s="6"/>
      <c r="AI38" s="2"/>
    </row>
    <row r="39" spans="1:35" ht="89.25" outlineLevel="2" x14ac:dyDescent="0.25">
      <c r="A39" s="4" t="s">
        <v>16</v>
      </c>
      <c r="B39" s="41" t="s">
        <v>117</v>
      </c>
      <c r="C39" s="5">
        <v>0</v>
      </c>
      <c r="D39" s="5">
        <v>12</v>
      </c>
      <c r="E39" s="5" t="s">
        <v>14</v>
      </c>
      <c r="F39" s="5">
        <v>16721</v>
      </c>
      <c r="G39" s="5" t="s">
        <v>17</v>
      </c>
      <c r="H39" s="5"/>
      <c r="I39" s="5"/>
      <c r="J39" s="5"/>
      <c r="K39" s="5"/>
      <c r="L39" s="6">
        <v>0</v>
      </c>
      <c r="M39" s="13">
        <v>531645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531645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93232</v>
      </c>
      <c r="AC39" s="13">
        <v>93229.26</v>
      </c>
      <c r="AD39" s="13">
        <v>0</v>
      </c>
      <c r="AE39" s="13">
        <v>0</v>
      </c>
      <c r="AF39" s="13">
        <v>93229.26</v>
      </c>
      <c r="AG39" s="13">
        <f t="shared" si="5"/>
        <v>17.535998645712834</v>
      </c>
      <c r="AH39" s="6"/>
      <c r="AI39" s="2"/>
    </row>
    <row r="40" spans="1:35" ht="38.25" outlineLevel="2" x14ac:dyDescent="0.25">
      <c r="A40" s="4" t="s">
        <v>18</v>
      </c>
      <c r="B40" s="41" t="s">
        <v>117</v>
      </c>
      <c r="C40" s="5">
        <v>0</v>
      </c>
      <c r="D40" s="5">
        <v>12</v>
      </c>
      <c r="E40" s="5" t="s">
        <v>14</v>
      </c>
      <c r="F40" s="5">
        <v>16721</v>
      </c>
      <c r="G40" s="5" t="s">
        <v>19</v>
      </c>
      <c r="H40" s="5"/>
      <c r="I40" s="5"/>
      <c r="J40" s="5"/>
      <c r="K40" s="5"/>
      <c r="L40" s="6">
        <v>0</v>
      </c>
      <c r="M40" s="13">
        <v>531645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531645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93232</v>
      </c>
      <c r="AC40" s="13">
        <v>93229.26</v>
      </c>
      <c r="AD40" s="13">
        <v>0</v>
      </c>
      <c r="AE40" s="13">
        <v>0</v>
      </c>
      <c r="AF40" s="13">
        <v>93229.26</v>
      </c>
      <c r="AG40" s="13">
        <f t="shared" si="5"/>
        <v>17.535998645712834</v>
      </c>
      <c r="AH40" s="6"/>
      <c r="AI40" s="2"/>
    </row>
    <row r="41" spans="1:35" ht="38.25" outlineLevel="2" x14ac:dyDescent="0.25">
      <c r="A41" s="4" t="s">
        <v>9</v>
      </c>
      <c r="B41" s="41" t="s">
        <v>117</v>
      </c>
      <c r="C41" s="5">
        <v>0</v>
      </c>
      <c r="D41" s="5">
        <v>12</v>
      </c>
      <c r="E41" s="5" t="s">
        <v>14</v>
      </c>
      <c r="F41" s="5">
        <v>16721</v>
      </c>
      <c r="G41" s="5" t="s">
        <v>10</v>
      </c>
      <c r="H41" s="5"/>
      <c r="I41" s="5"/>
      <c r="J41" s="5"/>
      <c r="K41" s="5"/>
      <c r="L41" s="6">
        <v>0</v>
      </c>
      <c r="M41" s="13">
        <v>119133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119133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2560</v>
      </c>
      <c r="AC41" s="13">
        <v>2560</v>
      </c>
      <c r="AD41" s="13">
        <v>0</v>
      </c>
      <c r="AE41" s="13">
        <v>0</v>
      </c>
      <c r="AF41" s="13">
        <v>2560</v>
      </c>
      <c r="AG41" s="13">
        <f t="shared" si="5"/>
        <v>2.1488588384410701</v>
      </c>
      <c r="AH41" s="6"/>
      <c r="AI41" s="2"/>
    </row>
    <row r="42" spans="1:35" ht="51" outlineLevel="2" x14ac:dyDescent="0.25">
      <c r="A42" s="4" t="s">
        <v>11</v>
      </c>
      <c r="B42" s="41" t="s">
        <v>117</v>
      </c>
      <c r="C42" s="5">
        <v>0</v>
      </c>
      <c r="D42" s="5">
        <v>12</v>
      </c>
      <c r="E42" s="5" t="s">
        <v>14</v>
      </c>
      <c r="F42" s="5">
        <v>16721</v>
      </c>
      <c r="G42" s="5" t="s">
        <v>12</v>
      </c>
      <c r="H42" s="5"/>
      <c r="I42" s="5"/>
      <c r="J42" s="5"/>
      <c r="K42" s="5"/>
      <c r="L42" s="6">
        <v>0</v>
      </c>
      <c r="M42" s="13">
        <v>119133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119133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2560</v>
      </c>
      <c r="AC42" s="13">
        <v>2560</v>
      </c>
      <c r="AD42" s="13">
        <v>0</v>
      </c>
      <c r="AE42" s="13">
        <v>0</v>
      </c>
      <c r="AF42" s="13">
        <v>2560</v>
      </c>
      <c r="AG42" s="13">
        <f t="shared" si="5"/>
        <v>2.1488588384410701</v>
      </c>
      <c r="AH42" s="6"/>
      <c r="AI42" s="2"/>
    </row>
    <row r="43" spans="1:35" ht="63.75" outlineLevel="2" x14ac:dyDescent="0.25">
      <c r="A43" s="4" t="s">
        <v>49</v>
      </c>
      <c r="B43" s="41" t="s">
        <v>117</v>
      </c>
      <c r="C43" s="5">
        <v>0</v>
      </c>
      <c r="D43" s="5">
        <v>12</v>
      </c>
      <c r="E43" s="5" t="s">
        <v>14</v>
      </c>
      <c r="F43" s="5">
        <v>17900</v>
      </c>
      <c r="G43" s="5"/>
      <c r="H43" s="5"/>
      <c r="I43" s="5"/>
      <c r="J43" s="5"/>
      <c r="K43" s="5"/>
      <c r="L43" s="6">
        <v>0</v>
      </c>
      <c r="M43" s="13">
        <v>216926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216926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26570</v>
      </c>
      <c r="AC43" s="13">
        <v>26567.279999999999</v>
      </c>
      <c r="AD43" s="13">
        <v>0</v>
      </c>
      <c r="AE43" s="13">
        <v>0</v>
      </c>
      <c r="AF43" s="13">
        <v>26567.279999999999</v>
      </c>
      <c r="AG43" s="13">
        <f t="shared" si="5"/>
        <v>12.247162626886588</v>
      </c>
      <c r="AH43" s="6"/>
      <c r="AI43" s="2"/>
    </row>
    <row r="44" spans="1:35" ht="89.25" outlineLevel="2" x14ac:dyDescent="0.25">
      <c r="A44" s="4" t="s">
        <v>16</v>
      </c>
      <c r="B44" s="41" t="s">
        <v>117</v>
      </c>
      <c r="C44" s="5">
        <v>0</v>
      </c>
      <c r="D44" s="5">
        <v>12</v>
      </c>
      <c r="E44" s="5" t="s">
        <v>14</v>
      </c>
      <c r="F44" s="5">
        <v>17900</v>
      </c>
      <c r="G44" s="5" t="s">
        <v>17</v>
      </c>
      <c r="H44" s="5"/>
      <c r="I44" s="5"/>
      <c r="J44" s="5"/>
      <c r="K44" s="5"/>
      <c r="L44" s="6">
        <v>0</v>
      </c>
      <c r="M44" s="13">
        <v>216926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216926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26570</v>
      </c>
      <c r="AC44" s="13">
        <v>26567.279999999999</v>
      </c>
      <c r="AD44" s="13">
        <v>0</v>
      </c>
      <c r="AE44" s="13">
        <v>0</v>
      </c>
      <c r="AF44" s="13">
        <v>26567.279999999999</v>
      </c>
      <c r="AG44" s="13">
        <f t="shared" si="5"/>
        <v>12.247162626886588</v>
      </c>
      <c r="AH44" s="6"/>
      <c r="AI44" s="2"/>
    </row>
    <row r="45" spans="1:35" ht="38.25" outlineLevel="2" x14ac:dyDescent="0.25">
      <c r="A45" s="4" t="s">
        <v>18</v>
      </c>
      <c r="B45" s="41" t="s">
        <v>117</v>
      </c>
      <c r="C45" s="5">
        <v>0</v>
      </c>
      <c r="D45" s="5">
        <v>12</v>
      </c>
      <c r="E45" s="5" t="s">
        <v>14</v>
      </c>
      <c r="F45" s="5">
        <v>17900</v>
      </c>
      <c r="G45" s="5" t="s">
        <v>19</v>
      </c>
      <c r="H45" s="5"/>
      <c r="I45" s="5"/>
      <c r="J45" s="5"/>
      <c r="K45" s="5"/>
      <c r="L45" s="6">
        <v>0</v>
      </c>
      <c r="M45" s="13">
        <v>216926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216926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26570</v>
      </c>
      <c r="AC45" s="13">
        <v>26567.279999999999</v>
      </c>
      <c r="AD45" s="13">
        <v>0</v>
      </c>
      <c r="AE45" s="13">
        <v>0</v>
      </c>
      <c r="AF45" s="13">
        <v>26567.279999999999</v>
      </c>
      <c r="AG45" s="13">
        <f t="shared" si="5"/>
        <v>12.247162626886588</v>
      </c>
      <c r="AH45" s="6"/>
      <c r="AI45" s="2"/>
    </row>
    <row r="46" spans="1:35" ht="38.25" outlineLevel="2" x14ac:dyDescent="0.25">
      <c r="A46" s="4" t="s">
        <v>37</v>
      </c>
      <c r="B46" s="41" t="s">
        <v>117</v>
      </c>
      <c r="C46" s="5">
        <v>0</v>
      </c>
      <c r="D46" s="5">
        <v>12</v>
      </c>
      <c r="E46" s="5" t="s">
        <v>14</v>
      </c>
      <c r="F46" s="5">
        <v>51180</v>
      </c>
      <c r="G46" s="5"/>
      <c r="H46" s="5"/>
      <c r="I46" s="5"/>
      <c r="J46" s="5"/>
      <c r="K46" s="5"/>
      <c r="L46" s="6">
        <v>0</v>
      </c>
      <c r="M46" s="13">
        <v>889680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889680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222420</v>
      </c>
      <c r="AC46" s="13">
        <v>208970.54</v>
      </c>
      <c r="AD46" s="13">
        <v>0</v>
      </c>
      <c r="AE46" s="13">
        <v>0</v>
      </c>
      <c r="AF46" s="13">
        <v>208970.54</v>
      </c>
      <c r="AG46" s="13">
        <f t="shared" si="5"/>
        <v>23.488281179750022</v>
      </c>
      <c r="AH46" s="6"/>
      <c r="AI46" s="2"/>
    </row>
    <row r="47" spans="1:35" ht="89.25" outlineLevel="2" x14ac:dyDescent="0.25">
      <c r="A47" s="4" t="s">
        <v>16</v>
      </c>
      <c r="B47" s="41" t="s">
        <v>117</v>
      </c>
      <c r="C47" s="5">
        <v>0</v>
      </c>
      <c r="D47" s="5">
        <v>12</v>
      </c>
      <c r="E47" s="5" t="s">
        <v>14</v>
      </c>
      <c r="F47" s="5">
        <v>51180</v>
      </c>
      <c r="G47" s="5" t="s">
        <v>17</v>
      </c>
      <c r="H47" s="5"/>
      <c r="I47" s="5"/>
      <c r="J47" s="5"/>
      <c r="K47" s="5"/>
      <c r="L47" s="6">
        <v>0</v>
      </c>
      <c r="M47" s="13">
        <v>202209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202209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50552.25</v>
      </c>
      <c r="AC47" s="13">
        <v>37102.79</v>
      </c>
      <c r="AD47" s="13">
        <v>0</v>
      </c>
      <c r="AE47" s="13">
        <v>0</v>
      </c>
      <c r="AF47" s="13">
        <v>37102.79</v>
      </c>
      <c r="AG47" s="13">
        <f t="shared" si="5"/>
        <v>18.348733241349297</v>
      </c>
      <c r="AH47" s="6"/>
      <c r="AI47" s="2"/>
    </row>
    <row r="48" spans="1:35" ht="38.25" outlineLevel="2" x14ac:dyDescent="0.25">
      <c r="A48" s="4" t="s">
        <v>18</v>
      </c>
      <c r="B48" s="41" t="s">
        <v>117</v>
      </c>
      <c r="C48" s="5">
        <v>0</v>
      </c>
      <c r="D48" s="5">
        <v>12</v>
      </c>
      <c r="E48" s="5" t="s">
        <v>14</v>
      </c>
      <c r="F48" s="5">
        <v>51180</v>
      </c>
      <c r="G48" s="5" t="s">
        <v>19</v>
      </c>
      <c r="H48" s="5"/>
      <c r="I48" s="5"/>
      <c r="J48" s="5"/>
      <c r="K48" s="5"/>
      <c r="L48" s="6">
        <v>0</v>
      </c>
      <c r="M48" s="13">
        <v>202209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202209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50552.25</v>
      </c>
      <c r="AC48" s="13">
        <v>37102.79</v>
      </c>
      <c r="AD48" s="13">
        <v>0</v>
      </c>
      <c r="AE48" s="13">
        <v>0</v>
      </c>
      <c r="AF48" s="13">
        <v>37102.79</v>
      </c>
      <c r="AG48" s="13">
        <f t="shared" si="5"/>
        <v>18.348733241349297</v>
      </c>
      <c r="AH48" s="6"/>
      <c r="AI48" s="2"/>
    </row>
    <row r="49" spans="1:35" outlineLevel="2" x14ac:dyDescent="0.25">
      <c r="A49" s="4" t="s">
        <v>7</v>
      </c>
      <c r="B49" s="41" t="s">
        <v>117</v>
      </c>
      <c r="C49" s="5">
        <v>0</v>
      </c>
      <c r="D49" s="5">
        <v>12</v>
      </c>
      <c r="E49" s="5" t="s">
        <v>14</v>
      </c>
      <c r="F49" s="5">
        <v>51180</v>
      </c>
      <c r="G49" s="5" t="s">
        <v>8</v>
      </c>
      <c r="H49" s="5"/>
      <c r="I49" s="5"/>
      <c r="J49" s="5"/>
      <c r="K49" s="5"/>
      <c r="L49" s="6">
        <v>0</v>
      </c>
      <c r="M49" s="13">
        <v>687471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687471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171867.75</v>
      </c>
      <c r="AC49" s="13">
        <v>171867.75</v>
      </c>
      <c r="AD49" s="13">
        <v>0</v>
      </c>
      <c r="AE49" s="13">
        <v>0</v>
      </c>
      <c r="AF49" s="13">
        <v>171867.75</v>
      </c>
      <c r="AG49" s="13">
        <f t="shared" si="5"/>
        <v>25</v>
      </c>
      <c r="AH49" s="6"/>
      <c r="AI49" s="2"/>
    </row>
    <row r="50" spans="1:35" outlineLevel="2" x14ac:dyDescent="0.25">
      <c r="A50" s="4" t="s">
        <v>38</v>
      </c>
      <c r="B50" s="41" t="s">
        <v>117</v>
      </c>
      <c r="C50" s="5">
        <v>0</v>
      </c>
      <c r="D50" s="5">
        <v>12</v>
      </c>
      <c r="E50" s="5" t="s">
        <v>14</v>
      </c>
      <c r="F50" s="5">
        <v>51180</v>
      </c>
      <c r="G50" s="5" t="s">
        <v>39</v>
      </c>
      <c r="H50" s="5"/>
      <c r="I50" s="5"/>
      <c r="J50" s="5"/>
      <c r="K50" s="5"/>
      <c r="L50" s="6">
        <v>0</v>
      </c>
      <c r="M50" s="13">
        <v>687471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687471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171867.75</v>
      </c>
      <c r="AC50" s="13">
        <v>171867.75</v>
      </c>
      <c r="AD50" s="13">
        <v>0</v>
      </c>
      <c r="AE50" s="13">
        <v>0</v>
      </c>
      <c r="AF50" s="13">
        <v>171867.75</v>
      </c>
      <c r="AG50" s="13">
        <f t="shared" si="5"/>
        <v>25</v>
      </c>
      <c r="AH50" s="6"/>
      <c r="AI50" s="2"/>
    </row>
    <row r="51" spans="1:35" ht="76.5" outlineLevel="4" x14ac:dyDescent="0.25">
      <c r="A51" s="4" t="s">
        <v>24</v>
      </c>
      <c r="B51" s="41" t="s">
        <v>117</v>
      </c>
      <c r="C51" s="5">
        <v>0</v>
      </c>
      <c r="D51" s="5">
        <v>12</v>
      </c>
      <c r="E51" s="5" t="s">
        <v>14</v>
      </c>
      <c r="F51" s="5">
        <v>51200</v>
      </c>
      <c r="G51" s="5"/>
      <c r="H51" s="5"/>
      <c r="I51" s="5"/>
      <c r="J51" s="5"/>
      <c r="K51" s="5"/>
      <c r="L51" s="6">
        <v>0</v>
      </c>
      <c r="M51" s="13">
        <v>6640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6640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f t="shared" si="2"/>
        <v>0</v>
      </c>
      <c r="AH51" s="6">
        <v>0</v>
      </c>
      <c r="AI51" s="2"/>
    </row>
    <row r="52" spans="1:35" ht="38.25" outlineLevel="5" x14ac:dyDescent="0.25">
      <c r="A52" s="4" t="s">
        <v>9</v>
      </c>
      <c r="B52" s="41" t="s">
        <v>117</v>
      </c>
      <c r="C52" s="5">
        <v>0</v>
      </c>
      <c r="D52" s="5">
        <v>12</v>
      </c>
      <c r="E52" s="5" t="s">
        <v>14</v>
      </c>
      <c r="F52" s="5">
        <v>51200</v>
      </c>
      <c r="G52" s="5" t="s">
        <v>10</v>
      </c>
      <c r="H52" s="5"/>
      <c r="I52" s="5"/>
      <c r="J52" s="5"/>
      <c r="K52" s="5"/>
      <c r="L52" s="6">
        <v>0</v>
      </c>
      <c r="M52" s="13">
        <v>6640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6640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f t="shared" si="2"/>
        <v>0</v>
      </c>
      <c r="AH52" s="6">
        <v>0</v>
      </c>
      <c r="AI52" s="2"/>
    </row>
    <row r="53" spans="1:35" ht="51" outlineLevel="2" x14ac:dyDescent="0.25">
      <c r="A53" s="4" t="s">
        <v>11</v>
      </c>
      <c r="B53" s="41" t="s">
        <v>117</v>
      </c>
      <c r="C53" s="5">
        <v>0</v>
      </c>
      <c r="D53" s="5">
        <v>12</v>
      </c>
      <c r="E53" s="5" t="s">
        <v>14</v>
      </c>
      <c r="F53" s="5">
        <v>51200</v>
      </c>
      <c r="G53" s="5" t="s">
        <v>12</v>
      </c>
      <c r="H53" s="5"/>
      <c r="I53" s="5"/>
      <c r="J53" s="5"/>
      <c r="K53" s="5"/>
      <c r="L53" s="6">
        <v>0</v>
      </c>
      <c r="M53" s="13">
        <v>6640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6640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f t="shared" si="2"/>
        <v>0</v>
      </c>
      <c r="AH53" s="6">
        <v>0</v>
      </c>
      <c r="AI53" s="2"/>
    </row>
    <row r="54" spans="1:35" ht="25.5" outlineLevel="4" x14ac:dyDescent="0.25">
      <c r="A54" s="4" t="s">
        <v>31</v>
      </c>
      <c r="B54" s="41" t="s">
        <v>117</v>
      </c>
      <c r="C54" s="5">
        <v>0</v>
      </c>
      <c r="D54" s="5">
        <v>12</v>
      </c>
      <c r="E54" s="5" t="s">
        <v>14</v>
      </c>
      <c r="F54" s="5">
        <v>54690</v>
      </c>
      <c r="G54" s="5"/>
      <c r="H54" s="5"/>
      <c r="I54" s="5"/>
      <c r="J54" s="5"/>
      <c r="K54" s="5"/>
      <c r="L54" s="6">
        <v>0</v>
      </c>
      <c r="M54" s="13"/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156274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f t="shared" si="2"/>
        <v>0</v>
      </c>
      <c r="AH54" s="6">
        <v>0</v>
      </c>
      <c r="AI54" s="2"/>
    </row>
    <row r="55" spans="1:35" ht="38.25" outlineLevel="5" x14ac:dyDescent="0.25">
      <c r="A55" s="4" t="s">
        <v>9</v>
      </c>
      <c r="B55" s="41" t="s">
        <v>117</v>
      </c>
      <c r="C55" s="5">
        <v>0</v>
      </c>
      <c r="D55" s="5">
        <v>12</v>
      </c>
      <c r="E55" s="5" t="s">
        <v>14</v>
      </c>
      <c r="F55" s="5">
        <v>54690</v>
      </c>
      <c r="G55" s="5" t="s">
        <v>10</v>
      </c>
      <c r="H55" s="5"/>
      <c r="I55" s="5"/>
      <c r="J55" s="5"/>
      <c r="K55" s="5"/>
      <c r="L55" s="6">
        <v>0</v>
      </c>
      <c r="M55" s="13"/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156274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f t="shared" si="2"/>
        <v>0</v>
      </c>
      <c r="AH55" s="6">
        <v>0</v>
      </c>
      <c r="AI55" s="2"/>
    </row>
    <row r="56" spans="1:35" ht="51" outlineLevel="3" x14ac:dyDescent="0.25">
      <c r="A56" s="4" t="s">
        <v>11</v>
      </c>
      <c r="B56" s="41" t="s">
        <v>117</v>
      </c>
      <c r="C56" s="5">
        <v>0</v>
      </c>
      <c r="D56" s="5">
        <v>12</v>
      </c>
      <c r="E56" s="5" t="s">
        <v>14</v>
      </c>
      <c r="F56" s="5">
        <v>54690</v>
      </c>
      <c r="G56" s="5" t="s">
        <v>12</v>
      </c>
      <c r="H56" s="5"/>
      <c r="I56" s="5"/>
      <c r="J56" s="5"/>
      <c r="K56" s="5"/>
      <c r="L56" s="6">
        <v>0</v>
      </c>
      <c r="M56" s="13"/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156274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f t="shared" si="2"/>
        <v>0</v>
      </c>
      <c r="AH56" s="6">
        <v>0</v>
      </c>
      <c r="AI56" s="2"/>
    </row>
    <row r="57" spans="1:35" ht="38.25" outlineLevel="3" x14ac:dyDescent="0.25">
      <c r="A57" s="38" t="s">
        <v>122</v>
      </c>
      <c r="B57" s="41" t="s">
        <v>117</v>
      </c>
      <c r="C57" s="5">
        <v>0</v>
      </c>
      <c r="D57" s="5">
        <v>13</v>
      </c>
      <c r="E57" s="5"/>
      <c r="F57" s="5"/>
      <c r="G57" s="5"/>
      <c r="H57" s="5"/>
      <c r="I57" s="5"/>
      <c r="J57" s="5"/>
      <c r="K57" s="5"/>
      <c r="L57" s="6"/>
      <c r="M57" s="13">
        <f>M58</f>
        <v>1922121</v>
      </c>
      <c r="N57" s="13"/>
      <c r="O57" s="13"/>
      <c r="P57" s="13"/>
      <c r="Q57" s="13"/>
      <c r="R57" s="13"/>
      <c r="S57" s="13"/>
      <c r="T57" s="13"/>
      <c r="U57" s="13">
        <f>U58</f>
        <v>1922121</v>
      </c>
      <c r="V57" s="13"/>
      <c r="W57" s="13"/>
      <c r="X57" s="13"/>
      <c r="Y57" s="13"/>
      <c r="Z57" s="13"/>
      <c r="AA57" s="13"/>
      <c r="AB57" s="13"/>
      <c r="AC57" s="13">
        <f>AC58</f>
        <v>486442</v>
      </c>
      <c r="AD57" s="13"/>
      <c r="AE57" s="13"/>
      <c r="AF57" s="13"/>
      <c r="AG57" s="13">
        <f t="shared" si="2"/>
        <v>25.307563883855387</v>
      </c>
      <c r="AH57" s="6"/>
      <c r="AI57" s="2"/>
    </row>
    <row r="58" spans="1:35" outlineLevel="3" x14ac:dyDescent="0.25">
      <c r="A58" s="38" t="s">
        <v>121</v>
      </c>
      <c r="B58" s="41" t="s">
        <v>117</v>
      </c>
      <c r="C58" s="5">
        <v>0</v>
      </c>
      <c r="D58" s="5">
        <v>13</v>
      </c>
      <c r="E58" s="5">
        <v>901</v>
      </c>
      <c r="F58" s="5"/>
      <c r="G58" s="5"/>
      <c r="H58" s="5"/>
      <c r="I58" s="5"/>
      <c r="J58" s="5"/>
      <c r="K58" s="5"/>
      <c r="L58" s="6"/>
      <c r="M58" s="13">
        <f>M59</f>
        <v>1922121</v>
      </c>
      <c r="N58" s="13"/>
      <c r="O58" s="13"/>
      <c r="P58" s="13"/>
      <c r="Q58" s="13"/>
      <c r="R58" s="13"/>
      <c r="S58" s="13"/>
      <c r="T58" s="13"/>
      <c r="U58" s="13">
        <f>U59</f>
        <v>1922121</v>
      </c>
      <c r="V58" s="13"/>
      <c r="W58" s="13"/>
      <c r="X58" s="13"/>
      <c r="Y58" s="13"/>
      <c r="Z58" s="13"/>
      <c r="AA58" s="13"/>
      <c r="AB58" s="13"/>
      <c r="AC58" s="13">
        <f>AC59</f>
        <v>486442</v>
      </c>
      <c r="AD58" s="13"/>
      <c r="AE58" s="13"/>
      <c r="AF58" s="13"/>
      <c r="AG58" s="13">
        <f t="shared" si="2"/>
        <v>25.307563883855387</v>
      </c>
      <c r="AH58" s="6"/>
      <c r="AI58" s="2"/>
    </row>
    <row r="59" spans="1:35" ht="38.25" outlineLevel="4" x14ac:dyDescent="0.25">
      <c r="A59" s="4" t="s">
        <v>32</v>
      </c>
      <c r="B59" s="41" t="s">
        <v>117</v>
      </c>
      <c r="C59" s="5">
        <v>0</v>
      </c>
      <c r="D59" s="5">
        <v>13</v>
      </c>
      <c r="E59" s="5" t="s">
        <v>14</v>
      </c>
      <c r="F59" s="5">
        <v>80710</v>
      </c>
      <c r="G59" s="5"/>
      <c r="H59" s="5"/>
      <c r="I59" s="5"/>
      <c r="J59" s="5"/>
      <c r="K59" s="5"/>
      <c r="L59" s="6">
        <v>0</v>
      </c>
      <c r="M59" s="13">
        <v>1922121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1922121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509600</v>
      </c>
      <c r="AC59" s="13">
        <v>486442</v>
      </c>
      <c r="AD59" s="13">
        <v>0</v>
      </c>
      <c r="AE59" s="13">
        <v>0</v>
      </c>
      <c r="AF59" s="13">
        <v>486442</v>
      </c>
      <c r="AG59" s="13">
        <f t="shared" si="2"/>
        <v>25.307563883855387</v>
      </c>
      <c r="AH59" s="6">
        <v>0</v>
      </c>
      <c r="AI59" s="2"/>
    </row>
    <row r="60" spans="1:35" ht="38.25" outlineLevel="5" x14ac:dyDescent="0.25">
      <c r="A60" s="4" t="s">
        <v>33</v>
      </c>
      <c r="B60" s="41" t="s">
        <v>117</v>
      </c>
      <c r="C60" s="5">
        <v>0</v>
      </c>
      <c r="D60" s="5">
        <v>13</v>
      </c>
      <c r="E60" s="5" t="s">
        <v>14</v>
      </c>
      <c r="F60" s="5">
        <v>80710</v>
      </c>
      <c r="G60" s="5" t="s">
        <v>34</v>
      </c>
      <c r="H60" s="5"/>
      <c r="I60" s="5"/>
      <c r="J60" s="5"/>
      <c r="K60" s="5"/>
      <c r="L60" s="6">
        <v>0</v>
      </c>
      <c r="M60" s="13">
        <v>1922121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1922121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509600</v>
      </c>
      <c r="AC60" s="13">
        <v>486442</v>
      </c>
      <c r="AD60" s="13">
        <v>0</v>
      </c>
      <c r="AE60" s="13">
        <v>0</v>
      </c>
      <c r="AF60" s="13">
        <v>486442</v>
      </c>
      <c r="AG60" s="13">
        <f t="shared" si="2"/>
        <v>25.307563883855387</v>
      </c>
      <c r="AH60" s="6">
        <v>0</v>
      </c>
      <c r="AI60" s="2"/>
    </row>
    <row r="61" spans="1:35" ht="25.5" outlineLevel="1" x14ac:dyDescent="0.25">
      <c r="A61" s="4" t="s">
        <v>35</v>
      </c>
      <c r="B61" s="41" t="s">
        <v>117</v>
      </c>
      <c r="C61" s="5">
        <v>0</v>
      </c>
      <c r="D61" s="5">
        <v>13</v>
      </c>
      <c r="E61" s="5" t="s">
        <v>14</v>
      </c>
      <c r="F61" s="5">
        <v>80710</v>
      </c>
      <c r="G61" s="5" t="s">
        <v>36</v>
      </c>
      <c r="H61" s="5"/>
      <c r="I61" s="5"/>
      <c r="J61" s="5"/>
      <c r="K61" s="5"/>
      <c r="L61" s="6">
        <v>0</v>
      </c>
      <c r="M61" s="13">
        <v>1922121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1922121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509600</v>
      </c>
      <c r="AC61" s="13">
        <v>486442</v>
      </c>
      <c r="AD61" s="13">
        <v>0</v>
      </c>
      <c r="AE61" s="13">
        <v>0</v>
      </c>
      <c r="AF61" s="13">
        <v>486442</v>
      </c>
      <c r="AG61" s="13">
        <f t="shared" si="2"/>
        <v>25.307563883855387</v>
      </c>
      <c r="AH61" s="6">
        <v>0</v>
      </c>
      <c r="AI61" s="2"/>
    </row>
    <row r="62" spans="1:35" ht="38.25" outlineLevel="2" x14ac:dyDescent="0.25">
      <c r="A62" s="38" t="s">
        <v>123</v>
      </c>
      <c r="B62" s="41" t="s">
        <v>117</v>
      </c>
      <c r="C62" s="5">
        <v>0</v>
      </c>
      <c r="D62" s="5">
        <v>14</v>
      </c>
      <c r="E62" s="5"/>
      <c r="F62" s="5"/>
      <c r="G62" s="5"/>
      <c r="H62" s="5"/>
      <c r="I62" s="5"/>
      <c r="J62" s="5"/>
      <c r="K62" s="5"/>
      <c r="L62" s="6">
        <v>0</v>
      </c>
      <c r="M62" s="13">
        <v>3286711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3286711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547390</v>
      </c>
      <c r="AC62" s="13">
        <v>489278.94</v>
      </c>
      <c r="AD62" s="13">
        <v>0</v>
      </c>
      <c r="AE62" s="13">
        <v>0</v>
      </c>
      <c r="AF62" s="13">
        <v>489278.94</v>
      </c>
      <c r="AG62" s="13">
        <f t="shared" si="2"/>
        <v>14.886582361515813</v>
      </c>
      <c r="AH62" s="6">
        <v>0</v>
      </c>
      <c r="AI62" s="2"/>
    </row>
    <row r="63" spans="1:35" outlineLevel="3" x14ac:dyDescent="0.25">
      <c r="A63" s="38" t="s">
        <v>121</v>
      </c>
      <c r="B63" s="41" t="s">
        <v>117</v>
      </c>
      <c r="C63" s="5">
        <v>0</v>
      </c>
      <c r="D63" s="5">
        <v>14</v>
      </c>
      <c r="E63" s="5">
        <v>901</v>
      </c>
      <c r="F63" s="5"/>
      <c r="G63" s="5"/>
      <c r="H63" s="5"/>
      <c r="I63" s="5"/>
      <c r="J63" s="5"/>
      <c r="K63" s="5"/>
      <c r="L63" s="6">
        <v>0</v>
      </c>
      <c r="M63" s="13">
        <v>3286711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3286711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547390</v>
      </c>
      <c r="AC63" s="13">
        <v>489278.94</v>
      </c>
      <c r="AD63" s="13">
        <v>0</v>
      </c>
      <c r="AE63" s="13">
        <v>0</v>
      </c>
      <c r="AF63" s="13">
        <v>489278.94</v>
      </c>
      <c r="AG63" s="13">
        <f t="shared" si="2"/>
        <v>14.886582361515813</v>
      </c>
      <c r="AH63" s="6">
        <v>0</v>
      </c>
      <c r="AI63" s="2"/>
    </row>
    <row r="64" spans="1:35" ht="25.5" outlineLevel="4" x14ac:dyDescent="0.25">
      <c r="A64" s="4" t="s">
        <v>40</v>
      </c>
      <c r="B64" s="41" t="s">
        <v>117</v>
      </c>
      <c r="C64" s="5">
        <v>0</v>
      </c>
      <c r="D64" s="5">
        <v>14</v>
      </c>
      <c r="E64" s="5" t="s">
        <v>14</v>
      </c>
      <c r="F64" s="5">
        <v>80700</v>
      </c>
      <c r="G64" s="5"/>
      <c r="H64" s="5"/>
      <c r="I64" s="5"/>
      <c r="J64" s="5"/>
      <c r="K64" s="5"/>
      <c r="L64" s="6">
        <v>0</v>
      </c>
      <c r="M64" s="13">
        <v>3286711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3286711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547390</v>
      </c>
      <c r="AC64" s="13">
        <v>489278.94</v>
      </c>
      <c r="AD64" s="13">
        <v>0</v>
      </c>
      <c r="AE64" s="13">
        <v>0</v>
      </c>
      <c r="AF64" s="13">
        <v>489278.94</v>
      </c>
      <c r="AG64" s="13">
        <f t="shared" si="2"/>
        <v>14.886582361515813</v>
      </c>
      <c r="AH64" s="6">
        <v>0</v>
      </c>
      <c r="AI64" s="2"/>
    </row>
    <row r="65" spans="1:35" ht="89.25" outlineLevel="5" x14ac:dyDescent="0.25">
      <c r="A65" s="4" t="s">
        <v>16</v>
      </c>
      <c r="B65" s="41" t="s">
        <v>117</v>
      </c>
      <c r="C65" s="5">
        <v>0</v>
      </c>
      <c r="D65" s="5">
        <v>14</v>
      </c>
      <c r="E65" s="5" t="s">
        <v>14</v>
      </c>
      <c r="F65" s="5">
        <v>80700</v>
      </c>
      <c r="G65" s="5" t="s">
        <v>17</v>
      </c>
      <c r="H65" s="5"/>
      <c r="I65" s="5"/>
      <c r="J65" s="5"/>
      <c r="K65" s="5"/>
      <c r="L65" s="6">
        <v>0</v>
      </c>
      <c r="M65" s="13">
        <v>2437283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2437283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324870</v>
      </c>
      <c r="AC65" s="13">
        <v>319628.90000000002</v>
      </c>
      <c r="AD65" s="13">
        <v>0</v>
      </c>
      <c r="AE65" s="13">
        <v>0</v>
      </c>
      <c r="AF65" s="13">
        <v>319628.90000000002</v>
      </c>
      <c r="AG65" s="13">
        <f t="shared" si="2"/>
        <v>13.114148008253453</v>
      </c>
      <c r="AH65" s="6">
        <v>0</v>
      </c>
      <c r="AI65" s="2"/>
    </row>
    <row r="66" spans="1:35" ht="25.5" outlineLevel="4" x14ac:dyDescent="0.25">
      <c r="A66" s="4" t="s">
        <v>41</v>
      </c>
      <c r="B66" s="41" t="s">
        <v>117</v>
      </c>
      <c r="C66" s="5">
        <v>0</v>
      </c>
      <c r="D66" s="5">
        <v>14</v>
      </c>
      <c r="E66" s="5" t="s">
        <v>14</v>
      </c>
      <c r="F66" s="5">
        <v>80700</v>
      </c>
      <c r="G66" s="5" t="s">
        <v>42</v>
      </c>
      <c r="H66" s="5"/>
      <c r="I66" s="5"/>
      <c r="J66" s="5"/>
      <c r="K66" s="5"/>
      <c r="L66" s="6">
        <v>0</v>
      </c>
      <c r="M66" s="13">
        <v>2437283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2437283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324870</v>
      </c>
      <c r="AC66" s="13">
        <v>319628.90000000002</v>
      </c>
      <c r="AD66" s="13">
        <v>0</v>
      </c>
      <c r="AE66" s="13">
        <v>0</v>
      </c>
      <c r="AF66" s="13">
        <v>319628.90000000002</v>
      </c>
      <c r="AG66" s="13">
        <f t="shared" si="2"/>
        <v>13.114148008253453</v>
      </c>
      <c r="AH66" s="6">
        <v>0</v>
      </c>
      <c r="AI66" s="2"/>
    </row>
    <row r="67" spans="1:35" ht="38.25" outlineLevel="5" x14ac:dyDescent="0.25">
      <c r="A67" s="4" t="s">
        <v>9</v>
      </c>
      <c r="B67" s="41" t="s">
        <v>117</v>
      </c>
      <c r="C67" s="5">
        <v>0</v>
      </c>
      <c r="D67" s="5">
        <v>14</v>
      </c>
      <c r="E67" s="5" t="s">
        <v>14</v>
      </c>
      <c r="F67" s="5">
        <v>80700</v>
      </c>
      <c r="G67" s="5" t="s">
        <v>10</v>
      </c>
      <c r="H67" s="5"/>
      <c r="I67" s="5"/>
      <c r="J67" s="5"/>
      <c r="K67" s="5"/>
      <c r="L67" s="6">
        <v>0</v>
      </c>
      <c r="M67" s="13">
        <v>849228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849228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222520</v>
      </c>
      <c r="AC67" s="13">
        <v>169650.04</v>
      </c>
      <c r="AD67" s="13">
        <v>0</v>
      </c>
      <c r="AE67" s="13">
        <v>0</v>
      </c>
      <c r="AF67" s="13">
        <v>169650.04</v>
      </c>
      <c r="AG67" s="13">
        <f t="shared" si="2"/>
        <v>19.976972026358059</v>
      </c>
      <c r="AH67" s="6">
        <v>0</v>
      </c>
      <c r="AI67" s="2"/>
    </row>
    <row r="68" spans="1:35" ht="51" outlineLevel="4" x14ac:dyDescent="0.25">
      <c r="A68" s="4" t="s">
        <v>11</v>
      </c>
      <c r="B68" s="41" t="s">
        <v>117</v>
      </c>
      <c r="C68" s="5">
        <v>0</v>
      </c>
      <c r="D68" s="5">
        <v>14</v>
      </c>
      <c r="E68" s="5" t="s">
        <v>14</v>
      </c>
      <c r="F68" s="5">
        <v>80700</v>
      </c>
      <c r="G68" s="5" t="s">
        <v>12</v>
      </c>
      <c r="H68" s="5"/>
      <c r="I68" s="5"/>
      <c r="J68" s="5"/>
      <c r="K68" s="5"/>
      <c r="L68" s="6">
        <v>0</v>
      </c>
      <c r="M68" s="13">
        <v>849228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849228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222520</v>
      </c>
      <c r="AC68" s="13">
        <v>169650.04</v>
      </c>
      <c r="AD68" s="13">
        <v>0</v>
      </c>
      <c r="AE68" s="13">
        <v>0</v>
      </c>
      <c r="AF68" s="13">
        <v>169650.04</v>
      </c>
      <c r="AG68" s="13">
        <f t="shared" si="2"/>
        <v>19.976972026358059</v>
      </c>
      <c r="AH68" s="6">
        <v>0</v>
      </c>
      <c r="AI68" s="2"/>
    </row>
    <row r="69" spans="1:35" outlineLevel="5" x14ac:dyDescent="0.25">
      <c r="A69" s="4" t="s">
        <v>3</v>
      </c>
      <c r="B69" s="41" t="s">
        <v>117</v>
      </c>
      <c r="C69" s="5">
        <v>0</v>
      </c>
      <c r="D69" s="5">
        <v>14</v>
      </c>
      <c r="E69" s="5" t="s">
        <v>14</v>
      </c>
      <c r="F69" s="5">
        <v>80700</v>
      </c>
      <c r="G69" s="5" t="s">
        <v>4</v>
      </c>
      <c r="H69" s="5"/>
      <c r="I69" s="5"/>
      <c r="J69" s="5"/>
      <c r="K69" s="5"/>
      <c r="L69" s="6">
        <v>0</v>
      </c>
      <c r="M69" s="13">
        <v>200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200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f t="shared" si="2"/>
        <v>0</v>
      </c>
      <c r="AH69" s="6">
        <v>0</v>
      </c>
      <c r="AI69" s="2"/>
    </row>
    <row r="70" spans="1:35" ht="25.5" outlineLevel="1" x14ac:dyDescent="0.25">
      <c r="A70" s="4" t="s">
        <v>21</v>
      </c>
      <c r="B70" s="41" t="s">
        <v>117</v>
      </c>
      <c r="C70" s="5">
        <v>0</v>
      </c>
      <c r="D70" s="5">
        <v>14</v>
      </c>
      <c r="E70" s="5" t="s">
        <v>14</v>
      </c>
      <c r="F70" s="5">
        <v>80700</v>
      </c>
      <c r="G70" s="5" t="s">
        <v>22</v>
      </c>
      <c r="H70" s="5"/>
      <c r="I70" s="5"/>
      <c r="J70" s="5"/>
      <c r="K70" s="5"/>
      <c r="L70" s="6">
        <v>0</v>
      </c>
      <c r="M70" s="13">
        <v>200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200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f t="shared" si="2"/>
        <v>0</v>
      </c>
      <c r="AH70" s="6">
        <v>0</v>
      </c>
      <c r="AI70" s="2"/>
    </row>
    <row r="71" spans="1:35" ht="25.5" outlineLevel="1" x14ac:dyDescent="0.25">
      <c r="A71" s="38" t="s">
        <v>124</v>
      </c>
      <c r="B71" s="41" t="s">
        <v>117</v>
      </c>
      <c r="C71" s="5">
        <v>0</v>
      </c>
      <c r="D71" s="5">
        <v>15</v>
      </c>
      <c r="E71" s="5"/>
      <c r="F71" s="5"/>
      <c r="G71" s="5"/>
      <c r="H71" s="5"/>
      <c r="I71" s="5"/>
      <c r="J71" s="5"/>
      <c r="K71" s="5"/>
      <c r="L71" s="6"/>
      <c r="M71" s="13">
        <f>M72</f>
        <v>513909.9</v>
      </c>
      <c r="N71" s="13"/>
      <c r="O71" s="13"/>
      <c r="P71" s="13"/>
      <c r="Q71" s="13"/>
      <c r="R71" s="13"/>
      <c r="S71" s="13"/>
      <c r="T71" s="13"/>
      <c r="U71" s="13">
        <f>U72</f>
        <v>513909.9</v>
      </c>
      <c r="V71" s="13"/>
      <c r="W71" s="13"/>
      <c r="X71" s="13"/>
      <c r="Y71" s="13"/>
      <c r="Z71" s="13"/>
      <c r="AA71" s="13"/>
      <c r="AB71" s="13"/>
      <c r="AC71" s="13">
        <v>0</v>
      </c>
      <c r="AD71" s="13"/>
      <c r="AE71" s="13"/>
      <c r="AF71" s="13"/>
      <c r="AG71" s="13">
        <f t="shared" si="2"/>
        <v>0</v>
      </c>
      <c r="AH71" s="6"/>
      <c r="AI71" s="2"/>
    </row>
    <row r="72" spans="1:35" outlineLevel="1" x14ac:dyDescent="0.25">
      <c r="A72" s="38" t="s">
        <v>121</v>
      </c>
      <c r="B72" s="41" t="s">
        <v>117</v>
      </c>
      <c r="C72" s="5">
        <v>0</v>
      </c>
      <c r="D72" s="5">
        <v>15</v>
      </c>
      <c r="E72" s="5">
        <v>901</v>
      </c>
      <c r="F72" s="5"/>
      <c r="G72" s="5"/>
      <c r="H72" s="5"/>
      <c r="I72" s="5"/>
      <c r="J72" s="5"/>
      <c r="K72" s="5"/>
      <c r="L72" s="6"/>
      <c r="M72" s="13">
        <f>M73</f>
        <v>513909.9</v>
      </c>
      <c r="N72" s="13"/>
      <c r="O72" s="13"/>
      <c r="P72" s="13"/>
      <c r="Q72" s="13"/>
      <c r="R72" s="13"/>
      <c r="S72" s="13"/>
      <c r="T72" s="13"/>
      <c r="U72" s="13">
        <f>U73</f>
        <v>513909.9</v>
      </c>
      <c r="V72" s="13"/>
      <c r="W72" s="13"/>
      <c r="X72" s="13"/>
      <c r="Y72" s="13"/>
      <c r="Z72" s="13"/>
      <c r="AA72" s="13"/>
      <c r="AB72" s="13"/>
      <c r="AC72" s="13">
        <v>0</v>
      </c>
      <c r="AD72" s="13"/>
      <c r="AE72" s="13"/>
      <c r="AF72" s="13"/>
      <c r="AG72" s="13">
        <f t="shared" si="2"/>
        <v>0</v>
      </c>
      <c r="AH72" s="6"/>
      <c r="AI72" s="2"/>
    </row>
    <row r="73" spans="1:35" ht="25.5" outlineLevel="2" x14ac:dyDescent="0.25">
      <c r="A73" s="4" t="s">
        <v>68</v>
      </c>
      <c r="B73" s="41" t="s">
        <v>117</v>
      </c>
      <c r="C73" s="5">
        <v>0</v>
      </c>
      <c r="D73" s="5">
        <v>15</v>
      </c>
      <c r="E73" s="5" t="s">
        <v>14</v>
      </c>
      <c r="F73" s="5" t="s">
        <v>125</v>
      </c>
      <c r="G73" s="5"/>
      <c r="H73" s="5"/>
      <c r="I73" s="5"/>
      <c r="J73" s="5"/>
      <c r="K73" s="5"/>
      <c r="L73" s="6">
        <v>0</v>
      </c>
      <c r="M73" s="13">
        <v>513909.9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513909.9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f t="shared" ref="AG73:AG77" si="6">AC73/U73*100</f>
        <v>0</v>
      </c>
      <c r="AH73" s="6"/>
      <c r="AI73" s="2"/>
    </row>
    <row r="74" spans="1:35" ht="25.5" outlineLevel="3" x14ac:dyDescent="0.25">
      <c r="A74" s="4" t="s">
        <v>64</v>
      </c>
      <c r="B74" s="41" t="s">
        <v>117</v>
      </c>
      <c r="C74" s="5">
        <v>0</v>
      </c>
      <c r="D74" s="5">
        <v>15</v>
      </c>
      <c r="E74" s="5" t="s">
        <v>14</v>
      </c>
      <c r="F74" s="5" t="s">
        <v>125</v>
      </c>
      <c r="G74" s="5" t="s">
        <v>65</v>
      </c>
      <c r="H74" s="5"/>
      <c r="I74" s="5"/>
      <c r="J74" s="5"/>
      <c r="K74" s="5"/>
      <c r="L74" s="6">
        <v>0</v>
      </c>
      <c r="M74" s="13">
        <v>513909.9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513909.9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f t="shared" si="6"/>
        <v>0</v>
      </c>
      <c r="AH74" s="6"/>
      <c r="AI74" s="2"/>
    </row>
    <row r="75" spans="1:35" ht="38.25" outlineLevel="3" x14ac:dyDescent="0.25">
      <c r="A75" s="4" t="s">
        <v>66</v>
      </c>
      <c r="B75" s="41" t="s">
        <v>117</v>
      </c>
      <c r="C75" s="5">
        <v>0</v>
      </c>
      <c r="D75" s="5">
        <v>15</v>
      </c>
      <c r="E75" s="5" t="s">
        <v>14</v>
      </c>
      <c r="F75" s="5" t="s">
        <v>125</v>
      </c>
      <c r="G75" s="5" t="s">
        <v>67</v>
      </c>
      <c r="H75" s="5"/>
      <c r="I75" s="5"/>
      <c r="J75" s="5"/>
      <c r="K75" s="5"/>
      <c r="L75" s="6">
        <v>0</v>
      </c>
      <c r="M75" s="13">
        <v>513909.9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513909.9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f t="shared" si="6"/>
        <v>0</v>
      </c>
      <c r="AH75" s="6"/>
      <c r="AI75" s="2"/>
    </row>
    <row r="76" spans="1:35" ht="25.5" outlineLevel="3" x14ac:dyDescent="0.25">
      <c r="A76" s="38" t="s">
        <v>126</v>
      </c>
      <c r="B76" s="41" t="s">
        <v>117</v>
      </c>
      <c r="C76" s="5">
        <v>0</v>
      </c>
      <c r="D76" s="5">
        <v>16</v>
      </c>
      <c r="E76" s="5"/>
      <c r="F76" s="5"/>
      <c r="G76" s="5"/>
      <c r="H76" s="5"/>
      <c r="I76" s="5"/>
      <c r="J76" s="5"/>
      <c r="K76" s="5"/>
      <c r="L76" s="6"/>
      <c r="M76" s="13">
        <f>M77</f>
        <v>14670737</v>
      </c>
      <c r="N76" s="13"/>
      <c r="O76" s="13"/>
      <c r="P76" s="13"/>
      <c r="Q76" s="13"/>
      <c r="R76" s="13"/>
      <c r="S76" s="13"/>
      <c r="T76" s="13"/>
      <c r="U76" s="13">
        <f>U77</f>
        <v>14670737</v>
      </c>
      <c r="V76" s="13"/>
      <c r="W76" s="13"/>
      <c r="X76" s="13"/>
      <c r="Y76" s="13"/>
      <c r="Z76" s="13"/>
      <c r="AA76" s="13"/>
      <c r="AB76" s="13"/>
      <c r="AC76" s="13">
        <v>0</v>
      </c>
      <c r="AD76" s="13"/>
      <c r="AE76" s="13"/>
      <c r="AF76" s="13"/>
      <c r="AG76" s="13">
        <f t="shared" si="6"/>
        <v>0</v>
      </c>
      <c r="AH76" s="6"/>
      <c r="AI76" s="2"/>
    </row>
    <row r="77" spans="1:35" outlineLevel="3" x14ac:dyDescent="0.25">
      <c r="A77" s="38" t="s">
        <v>121</v>
      </c>
      <c r="B77" s="41" t="s">
        <v>117</v>
      </c>
      <c r="C77" s="5">
        <v>0</v>
      </c>
      <c r="D77" s="5">
        <v>16</v>
      </c>
      <c r="E77" s="5">
        <v>901</v>
      </c>
      <c r="F77" s="5"/>
      <c r="G77" s="5"/>
      <c r="H77" s="5"/>
      <c r="I77" s="5"/>
      <c r="J77" s="5"/>
      <c r="K77" s="5"/>
      <c r="L77" s="6"/>
      <c r="M77" s="13">
        <f>M78+M81</f>
        <v>14670737</v>
      </c>
      <c r="N77" s="13"/>
      <c r="O77" s="13"/>
      <c r="P77" s="13"/>
      <c r="Q77" s="13"/>
      <c r="R77" s="13"/>
      <c r="S77" s="13"/>
      <c r="T77" s="13"/>
      <c r="U77" s="13">
        <f t="shared" ref="U77:AC77" si="7">U78+U81</f>
        <v>14670737</v>
      </c>
      <c r="V77" s="13">
        <f t="shared" si="7"/>
        <v>0</v>
      </c>
      <c r="W77" s="13">
        <f t="shared" si="7"/>
        <v>0</v>
      </c>
      <c r="X77" s="13">
        <f t="shared" si="7"/>
        <v>0</v>
      </c>
      <c r="Y77" s="13">
        <f t="shared" si="7"/>
        <v>0</v>
      </c>
      <c r="Z77" s="13">
        <f t="shared" si="7"/>
        <v>0</v>
      </c>
      <c r="AA77" s="13">
        <f t="shared" si="7"/>
        <v>0</v>
      </c>
      <c r="AB77" s="13">
        <f t="shared" si="7"/>
        <v>0</v>
      </c>
      <c r="AC77" s="13">
        <f t="shared" si="7"/>
        <v>0</v>
      </c>
      <c r="AD77" s="13"/>
      <c r="AE77" s="13"/>
      <c r="AF77" s="13"/>
      <c r="AG77" s="13">
        <f t="shared" si="6"/>
        <v>0</v>
      </c>
      <c r="AH77" s="6"/>
      <c r="AI77" s="2"/>
    </row>
    <row r="78" spans="1:35" ht="38.25" outlineLevel="3" x14ac:dyDescent="0.25">
      <c r="A78" s="4" t="s">
        <v>47</v>
      </c>
      <c r="B78" s="41" t="s">
        <v>117</v>
      </c>
      <c r="C78" s="5">
        <v>0</v>
      </c>
      <c r="D78" s="5">
        <v>16</v>
      </c>
      <c r="E78" s="5" t="s">
        <v>14</v>
      </c>
      <c r="F78" s="5">
        <v>81600</v>
      </c>
      <c r="G78" s="5"/>
      <c r="H78" s="5"/>
      <c r="I78" s="5"/>
      <c r="J78" s="5"/>
      <c r="K78" s="5"/>
      <c r="L78" s="6">
        <v>0</v>
      </c>
      <c r="M78" s="13">
        <v>4553119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4553119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f t="shared" ref="AG78:AG84" si="8">AC78/U78*100</f>
        <v>0</v>
      </c>
      <c r="AH78" s="6"/>
      <c r="AI78" s="2"/>
    </row>
    <row r="79" spans="1:35" ht="38.25" outlineLevel="3" x14ac:dyDescent="0.25">
      <c r="A79" s="4" t="s">
        <v>9</v>
      </c>
      <c r="B79" s="41" t="s">
        <v>117</v>
      </c>
      <c r="C79" s="5">
        <v>0</v>
      </c>
      <c r="D79" s="5">
        <v>16</v>
      </c>
      <c r="E79" s="5" t="s">
        <v>14</v>
      </c>
      <c r="F79" s="5">
        <v>81600</v>
      </c>
      <c r="G79" s="5" t="s">
        <v>10</v>
      </c>
      <c r="H79" s="5"/>
      <c r="I79" s="5"/>
      <c r="J79" s="5"/>
      <c r="K79" s="5"/>
      <c r="L79" s="6">
        <v>0</v>
      </c>
      <c r="M79" s="13">
        <v>4553119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4553119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f t="shared" si="8"/>
        <v>0</v>
      </c>
      <c r="AH79" s="6"/>
      <c r="AI79" s="2"/>
    </row>
    <row r="80" spans="1:35" ht="51" outlineLevel="3" x14ac:dyDescent="0.25">
      <c r="A80" s="4" t="s">
        <v>11</v>
      </c>
      <c r="B80" s="41" t="s">
        <v>117</v>
      </c>
      <c r="C80" s="5">
        <v>0</v>
      </c>
      <c r="D80" s="5">
        <v>16</v>
      </c>
      <c r="E80" s="5" t="s">
        <v>14</v>
      </c>
      <c r="F80" s="5">
        <v>81600</v>
      </c>
      <c r="G80" s="5" t="s">
        <v>12</v>
      </c>
      <c r="H80" s="5"/>
      <c r="I80" s="5"/>
      <c r="J80" s="5"/>
      <c r="K80" s="5"/>
      <c r="L80" s="6">
        <v>0</v>
      </c>
      <c r="M80" s="13">
        <v>4553119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4553119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  <c r="AF80" s="13">
        <v>0</v>
      </c>
      <c r="AG80" s="13">
        <f t="shared" si="8"/>
        <v>0</v>
      </c>
      <c r="AH80" s="6"/>
      <c r="AI80" s="2"/>
    </row>
    <row r="81" spans="1:35" ht="51" outlineLevel="3" x14ac:dyDescent="0.25">
      <c r="A81" s="4" t="s">
        <v>48</v>
      </c>
      <c r="B81" s="41" t="s">
        <v>117</v>
      </c>
      <c r="C81" s="5">
        <v>0</v>
      </c>
      <c r="D81" s="5">
        <v>16</v>
      </c>
      <c r="E81" s="5" t="s">
        <v>14</v>
      </c>
      <c r="F81" s="5" t="s">
        <v>127</v>
      </c>
      <c r="G81" s="5"/>
      <c r="H81" s="5"/>
      <c r="I81" s="5"/>
      <c r="J81" s="5"/>
      <c r="K81" s="5"/>
      <c r="L81" s="6">
        <v>0</v>
      </c>
      <c r="M81" s="13">
        <v>10117618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10117618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  <c r="AF81" s="13">
        <v>0</v>
      </c>
      <c r="AG81" s="13">
        <f t="shared" si="8"/>
        <v>0</v>
      </c>
      <c r="AH81" s="6"/>
      <c r="AI81" s="2"/>
    </row>
    <row r="82" spans="1:35" ht="38.25" outlineLevel="3" x14ac:dyDescent="0.25">
      <c r="A82" s="4" t="s">
        <v>9</v>
      </c>
      <c r="B82" s="41" t="s">
        <v>117</v>
      </c>
      <c r="C82" s="5">
        <v>0</v>
      </c>
      <c r="D82" s="5">
        <v>16</v>
      </c>
      <c r="E82" s="5" t="s">
        <v>14</v>
      </c>
      <c r="F82" s="5" t="s">
        <v>127</v>
      </c>
      <c r="G82" s="5" t="s">
        <v>10</v>
      </c>
      <c r="H82" s="5"/>
      <c r="I82" s="5"/>
      <c r="J82" s="5"/>
      <c r="K82" s="5"/>
      <c r="L82" s="6">
        <v>0</v>
      </c>
      <c r="M82" s="13">
        <v>10117618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10117618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f t="shared" si="8"/>
        <v>0</v>
      </c>
      <c r="AH82" s="6"/>
      <c r="AI82" s="2"/>
    </row>
    <row r="83" spans="1:35" ht="51" outlineLevel="3" x14ac:dyDescent="0.25">
      <c r="A83" s="4" t="s">
        <v>11</v>
      </c>
      <c r="B83" s="41" t="s">
        <v>117</v>
      </c>
      <c r="C83" s="5">
        <v>0</v>
      </c>
      <c r="D83" s="5">
        <v>16</v>
      </c>
      <c r="E83" s="5" t="s">
        <v>14</v>
      </c>
      <c r="F83" s="5" t="s">
        <v>127</v>
      </c>
      <c r="G83" s="5" t="s">
        <v>12</v>
      </c>
      <c r="H83" s="5"/>
      <c r="I83" s="5"/>
      <c r="J83" s="5"/>
      <c r="K83" s="5"/>
      <c r="L83" s="6">
        <v>0</v>
      </c>
      <c r="M83" s="13">
        <v>10117618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10117618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f t="shared" si="8"/>
        <v>0</v>
      </c>
      <c r="AH83" s="6"/>
      <c r="AI83" s="2"/>
    </row>
    <row r="84" spans="1:35" ht="25.5" outlineLevel="3" x14ac:dyDescent="0.25">
      <c r="A84" s="38" t="s">
        <v>128</v>
      </c>
      <c r="B84" s="41" t="s">
        <v>117</v>
      </c>
      <c r="C84" s="5">
        <v>0</v>
      </c>
      <c r="D84" s="5">
        <v>17</v>
      </c>
      <c r="E84" s="5"/>
      <c r="F84" s="5"/>
      <c r="G84" s="5"/>
      <c r="H84" s="5"/>
      <c r="I84" s="5"/>
      <c r="J84" s="5"/>
      <c r="K84" s="5"/>
      <c r="L84" s="6"/>
      <c r="M84" s="13">
        <f>M85</f>
        <v>4042105</v>
      </c>
      <c r="N84" s="13"/>
      <c r="O84" s="13"/>
      <c r="P84" s="13"/>
      <c r="Q84" s="13"/>
      <c r="R84" s="13"/>
      <c r="S84" s="13"/>
      <c r="T84" s="13"/>
      <c r="U84" s="13">
        <f>U85</f>
        <v>3966744.5</v>
      </c>
      <c r="V84" s="13"/>
      <c r="W84" s="13"/>
      <c r="X84" s="13"/>
      <c r="Y84" s="13"/>
      <c r="Z84" s="13"/>
      <c r="AA84" s="13"/>
      <c r="AB84" s="13"/>
      <c r="AC84" s="13">
        <v>0</v>
      </c>
      <c r="AD84" s="13"/>
      <c r="AE84" s="13"/>
      <c r="AF84" s="13"/>
      <c r="AG84" s="13">
        <f t="shared" si="8"/>
        <v>0</v>
      </c>
      <c r="AH84" s="6"/>
      <c r="AI84" s="2"/>
    </row>
    <row r="85" spans="1:35" outlineLevel="2" x14ac:dyDescent="0.25">
      <c r="A85" s="38" t="s">
        <v>121</v>
      </c>
      <c r="B85" s="41" t="s">
        <v>117</v>
      </c>
      <c r="C85" s="5">
        <v>0</v>
      </c>
      <c r="D85" s="5">
        <v>17</v>
      </c>
      <c r="E85" s="5" t="s">
        <v>14</v>
      </c>
      <c r="F85" s="5"/>
      <c r="G85" s="5"/>
      <c r="H85" s="5"/>
      <c r="I85" s="5"/>
      <c r="J85" s="5"/>
      <c r="K85" s="5"/>
      <c r="L85" s="6">
        <v>0</v>
      </c>
      <c r="M85" s="13">
        <f>M86+M89+M92</f>
        <v>4042105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f>U86+U89+U92</f>
        <v>3966744.5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  <c r="AF85" s="13">
        <v>0</v>
      </c>
      <c r="AG85" s="13">
        <f t="shared" ref="AG85:AG117" si="9">AC85/U85*100</f>
        <v>0</v>
      </c>
      <c r="AH85" s="6">
        <v>0</v>
      </c>
      <c r="AI85" s="2"/>
    </row>
    <row r="86" spans="1:35" ht="89.25" outlineLevel="4" x14ac:dyDescent="0.25">
      <c r="A86" s="4" t="s">
        <v>50</v>
      </c>
      <c r="B86" s="41" t="s">
        <v>117</v>
      </c>
      <c r="C86" s="5">
        <v>0</v>
      </c>
      <c r="D86" s="5">
        <v>17</v>
      </c>
      <c r="E86" s="5" t="s">
        <v>14</v>
      </c>
      <c r="F86" s="5">
        <v>81790</v>
      </c>
      <c r="G86" s="5"/>
      <c r="H86" s="5"/>
      <c r="I86" s="5"/>
      <c r="J86" s="5"/>
      <c r="K86" s="5"/>
      <c r="L86" s="6">
        <v>0</v>
      </c>
      <c r="M86" s="13">
        <v>100000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65765.5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  <c r="AF86" s="13">
        <v>0</v>
      </c>
      <c r="AG86" s="13">
        <f t="shared" si="9"/>
        <v>0</v>
      </c>
      <c r="AH86" s="6">
        <v>0</v>
      </c>
      <c r="AI86" s="2"/>
    </row>
    <row r="87" spans="1:35" outlineLevel="5" x14ac:dyDescent="0.25">
      <c r="A87" s="4" t="s">
        <v>3</v>
      </c>
      <c r="B87" s="41" t="s">
        <v>117</v>
      </c>
      <c r="C87" s="5">
        <v>0</v>
      </c>
      <c r="D87" s="5">
        <v>17</v>
      </c>
      <c r="E87" s="5" t="s">
        <v>14</v>
      </c>
      <c r="F87" s="5">
        <v>81790</v>
      </c>
      <c r="G87" s="5" t="s">
        <v>4</v>
      </c>
      <c r="H87" s="5"/>
      <c r="I87" s="5"/>
      <c r="J87" s="5"/>
      <c r="K87" s="5"/>
      <c r="L87" s="6">
        <v>0</v>
      </c>
      <c r="M87" s="13">
        <v>100000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65765.5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f t="shared" si="9"/>
        <v>0</v>
      </c>
      <c r="AH87" s="6">
        <v>0</v>
      </c>
      <c r="AI87" s="2"/>
    </row>
    <row r="88" spans="1:35" ht="63.75" outlineLevel="3" x14ac:dyDescent="0.25">
      <c r="A88" s="4" t="s">
        <v>45</v>
      </c>
      <c r="B88" s="41" t="s">
        <v>117</v>
      </c>
      <c r="C88" s="5">
        <v>0</v>
      </c>
      <c r="D88" s="5">
        <v>17</v>
      </c>
      <c r="E88" s="5" t="s">
        <v>14</v>
      </c>
      <c r="F88" s="5">
        <v>81790</v>
      </c>
      <c r="G88" s="5" t="s">
        <v>46</v>
      </c>
      <c r="H88" s="5"/>
      <c r="I88" s="5"/>
      <c r="J88" s="5"/>
      <c r="K88" s="5"/>
      <c r="L88" s="6">
        <v>0</v>
      </c>
      <c r="M88" s="13">
        <v>100000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65765.5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f t="shared" si="9"/>
        <v>0</v>
      </c>
      <c r="AH88" s="6">
        <v>0</v>
      </c>
      <c r="AI88" s="2"/>
    </row>
    <row r="89" spans="1:35" ht="25.5" outlineLevel="4" x14ac:dyDescent="0.25">
      <c r="A89" s="4" t="s">
        <v>51</v>
      </c>
      <c r="B89" s="41" t="s">
        <v>117</v>
      </c>
      <c r="C89" s="5">
        <v>0</v>
      </c>
      <c r="D89" s="5">
        <v>17</v>
      </c>
      <c r="E89" s="5" t="s">
        <v>14</v>
      </c>
      <c r="F89" s="5">
        <v>81810</v>
      </c>
      <c r="G89" s="5"/>
      <c r="H89" s="5"/>
      <c r="I89" s="5"/>
      <c r="J89" s="5"/>
      <c r="K89" s="5"/>
      <c r="L89" s="6">
        <v>0</v>
      </c>
      <c r="M89" s="13">
        <v>100000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58874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f t="shared" si="9"/>
        <v>0</v>
      </c>
      <c r="AH89" s="6">
        <v>0</v>
      </c>
      <c r="AI89" s="2"/>
    </row>
    <row r="90" spans="1:35" outlineLevel="5" x14ac:dyDescent="0.25">
      <c r="A90" s="4" t="s">
        <v>3</v>
      </c>
      <c r="B90" s="41" t="s">
        <v>117</v>
      </c>
      <c r="C90" s="5">
        <v>0</v>
      </c>
      <c r="D90" s="5">
        <v>17</v>
      </c>
      <c r="E90" s="5" t="s">
        <v>14</v>
      </c>
      <c r="F90" s="5">
        <v>81810</v>
      </c>
      <c r="G90" s="5" t="s">
        <v>4</v>
      </c>
      <c r="H90" s="5"/>
      <c r="I90" s="5"/>
      <c r="J90" s="5"/>
      <c r="K90" s="5"/>
      <c r="L90" s="6">
        <v>0</v>
      </c>
      <c r="M90" s="13">
        <v>100000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58874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f t="shared" si="9"/>
        <v>0</v>
      </c>
      <c r="AH90" s="6">
        <v>0</v>
      </c>
      <c r="AI90" s="2"/>
    </row>
    <row r="91" spans="1:35" ht="63.75" outlineLevel="3" x14ac:dyDescent="0.25">
      <c r="A91" s="4" t="s">
        <v>45</v>
      </c>
      <c r="B91" s="41" t="s">
        <v>117</v>
      </c>
      <c r="C91" s="5">
        <v>0</v>
      </c>
      <c r="D91" s="5">
        <v>17</v>
      </c>
      <c r="E91" s="5" t="s">
        <v>14</v>
      </c>
      <c r="F91" s="5">
        <v>81810</v>
      </c>
      <c r="G91" s="5" t="s">
        <v>46</v>
      </c>
      <c r="H91" s="5"/>
      <c r="I91" s="5"/>
      <c r="J91" s="5"/>
      <c r="K91" s="5"/>
      <c r="L91" s="6">
        <v>0</v>
      </c>
      <c r="M91" s="13">
        <v>100000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58874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f t="shared" si="9"/>
        <v>0</v>
      </c>
      <c r="AH91" s="6">
        <v>0</v>
      </c>
      <c r="AI91" s="2"/>
    </row>
    <row r="92" spans="1:35" ht="38.25" outlineLevel="4" x14ac:dyDescent="0.25">
      <c r="A92" s="4" t="s">
        <v>52</v>
      </c>
      <c r="B92" s="41" t="s">
        <v>117</v>
      </c>
      <c r="C92" s="5">
        <v>0</v>
      </c>
      <c r="D92" s="5">
        <v>17</v>
      </c>
      <c r="E92" s="5" t="s">
        <v>14</v>
      </c>
      <c r="F92" s="5" t="s">
        <v>129</v>
      </c>
      <c r="G92" s="5"/>
      <c r="H92" s="5"/>
      <c r="I92" s="5"/>
      <c r="J92" s="5"/>
      <c r="K92" s="5"/>
      <c r="L92" s="6">
        <v>0</v>
      </c>
      <c r="M92" s="13">
        <v>3842105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3842105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f t="shared" si="9"/>
        <v>0</v>
      </c>
      <c r="AH92" s="6">
        <v>0</v>
      </c>
      <c r="AI92" s="2"/>
    </row>
    <row r="93" spans="1:35" ht="38.25" outlineLevel="5" x14ac:dyDescent="0.25">
      <c r="A93" s="4" t="s">
        <v>53</v>
      </c>
      <c r="B93" s="41" t="s">
        <v>117</v>
      </c>
      <c r="C93" s="5">
        <v>0</v>
      </c>
      <c r="D93" s="5">
        <v>17</v>
      </c>
      <c r="E93" s="5" t="s">
        <v>14</v>
      </c>
      <c r="F93" s="5" t="s">
        <v>129</v>
      </c>
      <c r="G93" s="5" t="s">
        <v>54</v>
      </c>
      <c r="H93" s="5"/>
      <c r="I93" s="5"/>
      <c r="J93" s="5"/>
      <c r="K93" s="5"/>
      <c r="L93" s="6">
        <v>0</v>
      </c>
      <c r="M93" s="13">
        <v>3842105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3842105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f t="shared" si="9"/>
        <v>0</v>
      </c>
      <c r="AH93" s="6">
        <v>0</v>
      </c>
      <c r="AI93" s="2"/>
    </row>
    <row r="94" spans="1:35" outlineLevel="3" x14ac:dyDescent="0.25">
      <c r="A94" s="4" t="s">
        <v>55</v>
      </c>
      <c r="B94" s="41" t="s">
        <v>117</v>
      </c>
      <c r="C94" s="5">
        <v>0</v>
      </c>
      <c r="D94" s="5">
        <v>17</v>
      </c>
      <c r="E94" s="5" t="s">
        <v>14</v>
      </c>
      <c r="F94" s="5" t="s">
        <v>129</v>
      </c>
      <c r="G94" s="5" t="s">
        <v>56</v>
      </c>
      <c r="H94" s="5"/>
      <c r="I94" s="5"/>
      <c r="J94" s="5"/>
      <c r="K94" s="5"/>
      <c r="L94" s="6">
        <v>0</v>
      </c>
      <c r="M94" s="13">
        <v>3842105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3842105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13">
        <f t="shared" si="9"/>
        <v>0</v>
      </c>
      <c r="AH94" s="6">
        <v>0</v>
      </c>
      <c r="AI94" s="2"/>
    </row>
    <row r="95" spans="1:35" ht="51" outlineLevel="3" x14ac:dyDescent="0.25">
      <c r="A95" s="38" t="s">
        <v>130</v>
      </c>
      <c r="B95" s="41" t="s">
        <v>117</v>
      </c>
      <c r="C95" s="5">
        <v>0</v>
      </c>
      <c r="D95" s="5">
        <v>18</v>
      </c>
      <c r="E95" s="5"/>
      <c r="F95" s="5"/>
      <c r="G95" s="5"/>
      <c r="H95" s="5"/>
      <c r="I95" s="5"/>
      <c r="J95" s="5"/>
      <c r="K95" s="5"/>
      <c r="L95" s="6"/>
      <c r="M95" s="13">
        <f>M96</f>
        <v>3075000</v>
      </c>
      <c r="N95" s="13"/>
      <c r="O95" s="13"/>
      <c r="P95" s="13"/>
      <c r="Q95" s="13"/>
      <c r="R95" s="13"/>
      <c r="S95" s="13"/>
      <c r="T95" s="13"/>
      <c r="U95" s="13">
        <f>U96</f>
        <v>3075000</v>
      </c>
      <c r="V95" s="13"/>
      <c r="W95" s="13"/>
      <c r="X95" s="13"/>
      <c r="Y95" s="13"/>
      <c r="Z95" s="13"/>
      <c r="AA95" s="13"/>
      <c r="AB95" s="13"/>
      <c r="AC95" s="13">
        <f>AC96</f>
        <v>788010</v>
      </c>
      <c r="AD95" s="13"/>
      <c r="AE95" s="13"/>
      <c r="AF95" s="13"/>
      <c r="AG95" s="13">
        <f t="shared" si="9"/>
        <v>25.626341463414636</v>
      </c>
      <c r="AH95" s="6"/>
      <c r="AI95" s="2"/>
    </row>
    <row r="96" spans="1:35" outlineLevel="3" x14ac:dyDescent="0.25">
      <c r="A96" s="38" t="s">
        <v>121</v>
      </c>
      <c r="B96" s="41" t="s">
        <v>117</v>
      </c>
      <c r="C96" s="5">
        <v>0</v>
      </c>
      <c r="D96" s="5">
        <v>18</v>
      </c>
      <c r="E96" s="5">
        <v>901</v>
      </c>
      <c r="F96" s="5"/>
      <c r="G96" s="5"/>
      <c r="H96" s="5"/>
      <c r="I96" s="5"/>
      <c r="J96" s="5"/>
      <c r="K96" s="5"/>
      <c r="L96" s="6"/>
      <c r="M96" s="13">
        <f>M97</f>
        <v>3075000</v>
      </c>
      <c r="N96" s="13"/>
      <c r="O96" s="13"/>
      <c r="P96" s="13"/>
      <c r="Q96" s="13"/>
      <c r="R96" s="13"/>
      <c r="S96" s="13"/>
      <c r="T96" s="13"/>
      <c r="U96" s="13">
        <f>U97</f>
        <v>3075000</v>
      </c>
      <c r="V96" s="13"/>
      <c r="W96" s="13"/>
      <c r="X96" s="13"/>
      <c r="Y96" s="13"/>
      <c r="Z96" s="13"/>
      <c r="AA96" s="13"/>
      <c r="AB96" s="13"/>
      <c r="AC96" s="13">
        <f>AC97</f>
        <v>788010</v>
      </c>
      <c r="AD96" s="13"/>
      <c r="AE96" s="13"/>
      <c r="AF96" s="13"/>
      <c r="AG96" s="13">
        <f t="shared" si="9"/>
        <v>25.626341463414636</v>
      </c>
      <c r="AH96" s="6"/>
      <c r="AI96" s="2"/>
    </row>
    <row r="97" spans="1:35" ht="25.5" outlineLevel="3" x14ac:dyDescent="0.25">
      <c r="A97" s="4" t="s">
        <v>63</v>
      </c>
      <c r="B97" s="41" t="s">
        <v>117</v>
      </c>
      <c r="C97" s="5">
        <v>0</v>
      </c>
      <c r="D97" s="5">
        <v>18</v>
      </c>
      <c r="E97" s="5" t="s">
        <v>14</v>
      </c>
      <c r="F97" s="5">
        <v>82450</v>
      </c>
      <c r="G97" s="5"/>
      <c r="H97" s="5"/>
      <c r="I97" s="5"/>
      <c r="J97" s="5"/>
      <c r="K97" s="5"/>
      <c r="L97" s="6">
        <v>0</v>
      </c>
      <c r="M97" s="13">
        <v>3075000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3075000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790023</v>
      </c>
      <c r="AC97" s="13">
        <v>788010</v>
      </c>
      <c r="AD97" s="13">
        <v>0</v>
      </c>
      <c r="AE97" s="13">
        <v>0</v>
      </c>
      <c r="AF97" s="13">
        <v>788010</v>
      </c>
      <c r="AG97" s="13">
        <f t="shared" ref="AG97:AG101" si="10">AC97/U97*100</f>
        <v>25.626341463414636</v>
      </c>
      <c r="AH97" s="6"/>
      <c r="AI97" s="2"/>
    </row>
    <row r="98" spans="1:35" ht="25.5" outlineLevel="3" x14ac:dyDescent="0.25">
      <c r="A98" s="4" t="s">
        <v>64</v>
      </c>
      <c r="B98" s="41" t="s">
        <v>117</v>
      </c>
      <c r="C98" s="5">
        <v>0</v>
      </c>
      <c r="D98" s="5">
        <v>18</v>
      </c>
      <c r="E98" s="5" t="s">
        <v>14</v>
      </c>
      <c r="F98" s="5">
        <v>82450</v>
      </c>
      <c r="G98" s="5" t="s">
        <v>65</v>
      </c>
      <c r="H98" s="5"/>
      <c r="I98" s="5"/>
      <c r="J98" s="5"/>
      <c r="K98" s="5"/>
      <c r="L98" s="6">
        <v>0</v>
      </c>
      <c r="M98" s="13">
        <v>3075000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3075000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790023</v>
      </c>
      <c r="AC98" s="13">
        <v>788010</v>
      </c>
      <c r="AD98" s="13">
        <v>0</v>
      </c>
      <c r="AE98" s="13">
        <v>0</v>
      </c>
      <c r="AF98" s="13">
        <v>788010</v>
      </c>
      <c r="AG98" s="13">
        <f t="shared" si="10"/>
        <v>25.626341463414636</v>
      </c>
      <c r="AH98" s="6"/>
      <c r="AI98" s="2"/>
    </row>
    <row r="99" spans="1:35" ht="38.25" outlineLevel="3" x14ac:dyDescent="0.25">
      <c r="A99" s="4" t="s">
        <v>66</v>
      </c>
      <c r="B99" s="41" t="s">
        <v>117</v>
      </c>
      <c r="C99" s="5">
        <v>0</v>
      </c>
      <c r="D99" s="5">
        <v>18</v>
      </c>
      <c r="E99" s="5" t="s">
        <v>14</v>
      </c>
      <c r="F99" s="5">
        <v>82450</v>
      </c>
      <c r="G99" s="5" t="s">
        <v>67</v>
      </c>
      <c r="H99" s="5"/>
      <c r="I99" s="5"/>
      <c r="J99" s="5"/>
      <c r="K99" s="5"/>
      <c r="L99" s="6">
        <v>0</v>
      </c>
      <c r="M99" s="13">
        <v>3075000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3075000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790023</v>
      </c>
      <c r="AC99" s="13">
        <v>788010</v>
      </c>
      <c r="AD99" s="13">
        <v>0</v>
      </c>
      <c r="AE99" s="13">
        <v>0</v>
      </c>
      <c r="AF99" s="13">
        <v>788010</v>
      </c>
      <c r="AG99" s="13">
        <f t="shared" si="10"/>
        <v>25.626341463414636</v>
      </c>
      <c r="AH99" s="6"/>
      <c r="AI99" s="2"/>
    </row>
    <row r="100" spans="1:35" ht="89.25" outlineLevel="3" x14ac:dyDescent="0.25">
      <c r="A100" s="38" t="s">
        <v>131</v>
      </c>
      <c r="B100" s="41" t="s">
        <v>117</v>
      </c>
      <c r="C100" s="5">
        <v>0</v>
      </c>
      <c r="D100" s="5">
        <v>19</v>
      </c>
      <c r="E100" s="5"/>
      <c r="F100" s="5"/>
      <c r="G100" s="5"/>
      <c r="H100" s="5"/>
      <c r="I100" s="5"/>
      <c r="J100" s="5"/>
      <c r="K100" s="5"/>
      <c r="L100" s="6"/>
      <c r="M100" s="13">
        <f>M101</f>
        <v>2007192</v>
      </c>
      <c r="N100" s="13"/>
      <c r="O100" s="13"/>
      <c r="P100" s="13"/>
      <c r="Q100" s="13"/>
      <c r="R100" s="13"/>
      <c r="S100" s="13"/>
      <c r="T100" s="13"/>
      <c r="U100" s="13">
        <f>U101</f>
        <v>2007192</v>
      </c>
      <c r="V100" s="13"/>
      <c r="W100" s="13"/>
      <c r="X100" s="13"/>
      <c r="Y100" s="13"/>
      <c r="Z100" s="13"/>
      <c r="AA100" s="13"/>
      <c r="AB100" s="13"/>
      <c r="AC100" s="13">
        <v>0</v>
      </c>
      <c r="AD100" s="13"/>
      <c r="AE100" s="13"/>
      <c r="AF100" s="13"/>
      <c r="AG100" s="13">
        <f t="shared" si="10"/>
        <v>0</v>
      </c>
      <c r="AH100" s="6"/>
      <c r="AI100" s="2"/>
    </row>
    <row r="101" spans="1:35" outlineLevel="3" x14ac:dyDescent="0.25">
      <c r="A101" s="38" t="s">
        <v>121</v>
      </c>
      <c r="B101" s="41" t="s">
        <v>117</v>
      </c>
      <c r="C101" s="5">
        <v>0</v>
      </c>
      <c r="D101" s="5">
        <v>19</v>
      </c>
      <c r="E101" s="5">
        <v>901</v>
      </c>
      <c r="F101" s="5"/>
      <c r="G101" s="5"/>
      <c r="H101" s="5"/>
      <c r="I101" s="5"/>
      <c r="J101" s="5"/>
      <c r="K101" s="5"/>
      <c r="L101" s="6"/>
      <c r="M101" s="13">
        <f>M102</f>
        <v>2007192</v>
      </c>
      <c r="N101" s="13"/>
      <c r="O101" s="13"/>
      <c r="P101" s="13"/>
      <c r="Q101" s="13"/>
      <c r="R101" s="13"/>
      <c r="S101" s="13"/>
      <c r="T101" s="13"/>
      <c r="U101" s="13">
        <f>U102</f>
        <v>2007192</v>
      </c>
      <c r="V101" s="13"/>
      <c r="W101" s="13"/>
      <c r="X101" s="13"/>
      <c r="Y101" s="13"/>
      <c r="Z101" s="13"/>
      <c r="AA101" s="13"/>
      <c r="AB101" s="13"/>
      <c r="AC101" s="13">
        <v>0</v>
      </c>
      <c r="AD101" s="13"/>
      <c r="AE101" s="13"/>
      <c r="AF101" s="13"/>
      <c r="AG101" s="13">
        <f t="shared" si="10"/>
        <v>0</v>
      </c>
      <c r="AH101" s="6"/>
      <c r="AI101" s="2"/>
    </row>
    <row r="102" spans="1:35" ht="76.5" outlineLevel="3" x14ac:dyDescent="0.25">
      <c r="A102" s="4" t="s">
        <v>69</v>
      </c>
      <c r="B102" s="41" t="s">
        <v>117</v>
      </c>
      <c r="C102" s="5">
        <v>0</v>
      </c>
      <c r="D102" s="5">
        <v>19</v>
      </c>
      <c r="E102" s="5" t="s">
        <v>14</v>
      </c>
      <c r="F102" s="5" t="s">
        <v>132</v>
      </c>
      <c r="G102" s="5"/>
      <c r="H102" s="5"/>
      <c r="I102" s="5"/>
      <c r="J102" s="5"/>
      <c r="K102" s="5"/>
      <c r="L102" s="6">
        <v>0</v>
      </c>
      <c r="M102" s="13">
        <v>2007192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2007192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f t="shared" ref="AG102:AG106" si="11">AC102/U102*100</f>
        <v>0</v>
      </c>
      <c r="AH102" s="6"/>
      <c r="AI102" s="2"/>
    </row>
    <row r="103" spans="1:35" ht="38.25" outlineLevel="3" x14ac:dyDescent="0.25">
      <c r="A103" s="4" t="s">
        <v>53</v>
      </c>
      <c r="B103" s="41" t="s">
        <v>117</v>
      </c>
      <c r="C103" s="5">
        <v>0</v>
      </c>
      <c r="D103" s="5">
        <v>19</v>
      </c>
      <c r="E103" s="5" t="s">
        <v>14</v>
      </c>
      <c r="F103" s="5" t="s">
        <v>132</v>
      </c>
      <c r="G103" s="5" t="s">
        <v>54</v>
      </c>
      <c r="H103" s="5"/>
      <c r="I103" s="5"/>
      <c r="J103" s="5"/>
      <c r="K103" s="5"/>
      <c r="L103" s="6">
        <v>0</v>
      </c>
      <c r="M103" s="13">
        <v>2007192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2007192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  <c r="AF103" s="13">
        <v>0</v>
      </c>
      <c r="AG103" s="13">
        <f t="shared" si="11"/>
        <v>0</v>
      </c>
      <c r="AH103" s="6"/>
      <c r="AI103" s="2"/>
    </row>
    <row r="104" spans="1:35" outlineLevel="3" x14ac:dyDescent="0.25">
      <c r="A104" s="4" t="s">
        <v>55</v>
      </c>
      <c r="B104" s="41" t="s">
        <v>117</v>
      </c>
      <c r="C104" s="5">
        <v>0</v>
      </c>
      <c r="D104" s="5">
        <v>19</v>
      </c>
      <c r="E104" s="5" t="s">
        <v>14</v>
      </c>
      <c r="F104" s="5" t="s">
        <v>132</v>
      </c>
      <c r="G104" s="5" t="s">
        <v>56</v>
      </c>
      <c r="H104" s="5"/>
      <c r="I104" s="5"/>
      <c r="J104" s="5"/>
      <c r="K104" s="5"/>
      <c r="L104" s="6">
        <v>0</v>
      </c>
      <c r="M104" s="13">
        <v>2007192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2007192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f t="shared" si="11"/>
        <v>0</v>
      </c>
      <c r="AH104" s="6"/>
      <c r="AI104" s="2"/>
    </row>
    <row r="105" spans="1:35" ht="38.25" outlineLevel="3" x14ac:dyDescent="0.25">
      <c r="A105" s="38" t="s">
        <v>133</v>
      </c>
      <c r="B105" s="41" t="s">
        <v>117</v>
      </c>
      <c r="C105" s="5">
        <v>0</v>
      </c>
      <c r="D105" s="5">
        <v>21</v>
      </c>
      <c r="E105" s="5"/>
      <c r="F105" s="5"/>
      <c r="G105" s="5"/>
      <c r="H105" s="5"/>
      <c r="I105" s="5"/>
      <c r="J105" s="5"/>
      <c r="K105" s="5"/>
      <c r="L105" s="6"/>
      <c r="M105" s="13">
        <f>M106</f>
        <v>3006700</v>
      </c>
      <c r="N105" s="13"/>
      <c r="O105" s="13"/>
      <c r="P105" s="13"/>
      <c r="Q105" s="13"/>
      <c r="R105" s="13"/>
      <c r="S105" s="13"/>
      <c r="T105" s="13"/>
      <c r="U105" s="13">
        <f>U106</f>
        <v>3006700</v>
      </c>
      <c r="V105" s="13"/>
      <c r="W105" s="13"/>
      <c r="X105" s="13"/>
      <c r="Y105" s="13"/>
      <c r="Z105" s="13"/>
      <c r="AA105" s="13"/>
      <c r="AB105" s="13"/>
      <c r="AC105" s="13">
        <f>AC106</f>
        <v>662992.67000000004</v>
      </c>
      <c r="AD105" s="13"/>
      <c r="AE105" s="13"/>
      <c r="AF105" s="13"/>
      <c r="AG105" s="13">
        <f t="shared" si="11"/>
        <v>22.050509528719196</v>
      </c>
      <c r="AH105" s="6"/>
      <c r="AI105" s="2"/>
    </row>
    <row r="106" spans="1:35" outlineLevel="3" x14ac:dyDescent="0.25">
      <c r="A106" s="38" t="s">
        <v>121</v>
      </c>
      <c r="B106" s="41" t="s">
        <v>117</v>
      </c>
      <c r="C106" s="5">
        <v>0</v>
      </c>
      <c r="D106" s="5">
        <v>21</v>
      </c>
      <c r="E106" s="5">
        <v>901</v>
      </c>
      <c r="F106" s="5"/>
      <c r="G106" s="5"/>
      <c r="H106" s="5"/>
      <c r="I106" s="5"/>
      <c r="J106" s="5"/>
      <c r="K106" s="5"/>
      <c r="L106" s="6"/>
      <c r="M106" s="13">
        <f>M107</f>
        <v>3006700</v>
      </c>
      <c r="N106" s="13"/>
      <c r="O106" s="13"/>
      <c r="P106" s="13"/>
      <c r="Q106" s="13"/>
      <c r="R106" s="13"/>
      <c r="S106" s="13"/>
      <c r="T106" s="13"/>
      <c r="U106" s="13">
        <f>U107</f>
        <v>3006700</v>
      </c>
      <c r="V106" s="13"/>
      <c r="W106" s="13"/>
      <c r="X106" s="13"/>
      <c r="Y106" s="13"/>
      <c r="Z106" s="13"/>
      <c r="AA106" s="13"/>
      <c r="AB106" s="13"/>
      <c r="AC106" s="13">
        <f>AC107</f>
        <v>662992.67000000004</v>
      </c>
      <c r="AD106" s="13"/>
      <c r="AE106" s="13"/>
      <c r="AF106" s="13"/>
      <c r="AG106" s="13">
        <f t="shared" si="11"/>
        <v>22.050509528719196</v>
      </c>
      <c r="AH106" s="6"/>
      <c r="AI106" s="2"/>
    </row>
    <row r="107" spans="1:35" ht="102" outlineLevel="3" x14ac:dyDescent="0.25">
      <c r="A107" s="4" t="s">
        <v>44</v>
      </c>
      <c r="B107" s="41" t="s">
        <v>117</v>
      </c>
      <c r="C107" s="5">
        <v>0</v>
      </c>
      <c r="D107" s="5">
        <v>21</v>
      </c>
      <c r="E107" s="5" t="s">
        <v>14</v>
      </c>
      <c r="F107" s="5">
        <v>81630</v>
      </c>
      <c r="G107" s="5"/>
      <c r="H107" s="5"/>
      <c r="I107" s="5"/>
      <c r="J107" s="5"/>
      <c r="K107" s="5"/>
      <c r="L107" s="6">
        <v>0</v>
      </c>
      <c r="M107" s="13">
        <v>3006700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3006700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662993</v>
      </c>
      <c r="AC107" s="13">
        <v>662992.67000000004</v>
      </c>
      <c r="AD107" s="13">
        <v>0</v>
      </c>
      <c r="AE107" s="13">
        <v>0</v>
      </c>
      <c r="AF107" s="13">
        <v>662992.67000000004</v>
      </c>
      <c r="AG107" s="13">
        <f t="shared" ref="AG107:AG111" si="12">AC107/U107*100</f>
        <v>22.050509528719196</v>
      </c>
      <c r="AH107" s="6"/>
      <c r="AI107" s="2"/>
    </row>
    <row r="108" spans="1:35" outlineLevel="3" x14ac:dyDescent="0.25">
      <c r="A108" s="4" t="s">
        <v>3</v>
      </c>
      <c r="B108" s="41" t="s">
        <v>117</v>
      </c>
      <c r="C108" s="5">
        <v>0</v>
      </c>
      <c r="D108" s="5">
        <v>21</v>
      </c>
      <c r="E108" s="5" t="s">
        <v>14</v>
      </c>
      <c r="F108" s="5">
        <v>81630</v>
      </c>
      <c r="G108" s="5" t="s">
        <v>4</v>
      </c>
      <c r="H108" s="5"/>
      <c r="I108" s="5"/>
      <c r="J108" s="5"/>
      <c r="K108" s="5"/>
      <c r="L108" s="6">
        <v>0</v>
      </c>
      <c r="M108" s="13">
        <v>3006700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3006700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662993</v>
      </c>
      <c r="AC108" s="13">
        <v>662992.67000000004</v>
      </c>
      <c r="AD108" s="13">
        <v>0</v>
      </c>
      <c r="AE108" s="13">
        <v>0</v>
      </c>
      <c r="AF108" s="13">
        <v>662992.67000000004</v>
      </c>
      <c r="AG108" s="13">
        <f t="shared" si="12"/>
        <v>22.050509528719196</v>
      </c>
      <c r="AH108" s="6"/>
      <c r="AI108" s="2"/>
    </row>
    <row r="109" spans="1:35" ht="63.75" outlineLevel="3" x14ac:dyDescent="0.25">
      <c r="A109" s="4" t="s">
        <v>45</v>
      </c>
      <c r="B109" s="41" t="s">
        <v>117</v>
      </c>
      <c r="C109" s="5">
        <v>0</v>
      </c>
      <c r="D109" s="5">
        <v>21</v>
      </c>
      <c r="E109" s="5" t="s">
        <v>14</v>
      </c>
      <c r="F109" s="5">
        <v>81630</v>
      </c>
      <c r="G109" s="5" t="s">
        <v>46</v>
      </c>
      <c r="H109" s="5"/>
      <c r="I109" s="5"/>
      <c r="J109" s="5"/>
      <c r="K109" s="5"/>
      <c r="L109" s="6">
        <v>0</v>
      </c>
      <c r="M109" s="13">
        <v>3006700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3006700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662993</v>
      </c>
      <c r="AC109" s="13">
        <v>662992.67000000004</v>
      </c>
      <c r="AD109" s="13">
        <v>0</v>
      </c>
      <c r="AE109" s="13">
        <v>0</v>
      </c>
      <c r="AF109" s="13">
        <v>662992.67000000004</v>
      </c>
      <c r="AG109" s="13">
        <f t="shared" si="12"/>
        <v>22.050509528719196</v>
      </c>
      <c r="AH109" s="6"/>
      <c r="AI109" s="2"/>
    </row>
    <row r="110" spans="1:35" ht="38.25" outlineLevel="3" x14ac:dyDescent="0.25">
      <c r="A110" s="38" t="s">
        <v>134</v>
      </c>
      <c r="B110" s="41" t="s">
        <v>117</v>
      </c>
      <c r="C110" s="5">
        <v>0</v>
      </c>
      <c r="D110" s="5">
        <v>24</v>
      </c>
      <c r="E110" s="5"/>
      <c r="F110" s="5"/>
      <c r="G110" s="5"/>
      <c r="H110" s="5"/>
      <c r="I110" s="5"/>
      <c r="J110" s="5"/>
      <c r="K110" s="5"/>
      <c r="L110" s="6"/>
      <c r="M110" s="13">
        <f>M111</f>
        <v>14852000</v>
      </c>
      <c r="N110" s="13"/>
      <c r="O110" s="13"/>
      <c r="P110" s="13"/>
      <c r="Q110" s="13"/>
      <c r="R110" s="13"/>
      <c r="S110" s="13"/>
      <c r="T110" s="13"/>
      <c r="U110" s="13">
        <f>U111</f>
        <v>15536690</v>
      </c>
      <c r="V110" s="13"/>
      <c r="W110" s="13"/>
      <c r="X110" s="13"/>
      <c r="Y110" s="13"/>
      <c r="Z110" s="13"/>
      <c r="AA110" s="13"/>
      <c r="AB110" s="13"/>
      <c r="AC110" s="13">
        <v>0</v>
      </c>
      <c r="AD110" s="13"/>
      <c r="AE110" s="13"/>
      <c r="AF110" s="13"/>
      <c r="AG110" s="13">
        <f t="shared" si="12"/>
        <v>0</v>
      </c>
      <c r="AH110" s="6"/>
      <c r="AI110" s="2"/>
    </row>
    <row r="111" spans="1:35" outlineLevel="3" x14ac:dyDescent="0.25">
      <c r="A111" s="38" t="s">
        <v>121</v>
      </c>
      <c r="B111" s="41" t="s">
        <v>117</v>
      </c>
      <c r="C111" s="5">
        <v>0</v>
      </c>
      <c r="D111" s="5">
        <v>24</v>
      </c>
      <c r="E111" s="5">
        <v>901</v>
      </c>
      <c r="F111" s="5"/>
      <c r="G111" s="5"/>
      <c r="H111" s="5"/>
      <c r="I111" s="5"/>
      <c r="J111" s="5"/>
      <c r="K111" s="5"/>
      <c r="L111" s="6"/>
      <c r="M111" s="13">
        <f>M112</f>
        <v>14852000</v>
      </c>
      <c r="N111" s="13"/>
      <c r="O111" s="13"/>
      <c r="P111" s="13"/>
      <c r="Q111" s="13"/>
      <c r="R111" s="13"/>
      <c r="S111" s="13"/>
      <c r="T111" s="13"/>
      <c r="U111" s="13">
        <f>U112</f>
        <v>15536690</v>
      </c>
      <c r="V111" s="13"/>
      <c r="W111" s="13"/>
      <c r="X111" s="13"/>
      <c r="Y111" s="13"/>
      <c r="Z111" s="13"/>
      <c r="AA111" s="13"/>
      <c r="AB111" s="13"/>
      <c r="AC111" s="13">
        <v>0</v>
      </c>
      <c r="AD111" s="13"/>
      <c r="AE111" s="13"/>
      <c r="AF111" s="13"/>
      <c r="AG111" s="13">
        <f t="shared" si="12"/>
        <v>0</v>
      </c>
      <c r="AH111" s="6"/>
      <c r="AI111" s="2"/>
    </row>
    <row r="112" spans="1:35" ht="38.25" outlineLevel="4" x14ac:dyDescent="0.25">
      <c r="A112" s="4" t="s">
        <v>52</v>
      </c>
      <c r="B112" s="41" t="s">
        <v>117</v>
      </c>
      <c r="C112" s="5">
        <v>0</v>
      </c>
      <c r="D112" s="5">
        <v>24</v>
      </c>
      <c r="E112" s="5" t="s">
        <v>14</v>
      </c>
      <c r="F112" s="5" t="s">
        <v>129</v>
      </c>
      <c r="G112" s="5"/>
      <c r="H112" s="5"/>
      <c r="I112" s="5"/>
      <c r="J112" s="5"/>
      <c r="K112" s="5"/>
      <c r="L112" s="6">
        <v>0</v>
      </c>
      <c r="M112" s="13">
        <v>14852000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15536690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  <c r="AF112" s="13">
        <v>0</v>
      </c>
      <c r="AG112" s="13">
        <f t="shared" si="9"/>
        <v>0</v>
      </c>
      <c r="AH112" s="6">
        <v>0</v>
      </c>
      <c r="AI112" s="2"/>
    </row>
    <row r="113" spans="1:35" ht="38.25" outlineLevel="5" x14ac:dyDescent="0.25">
      <c r="A113" s="4" t="s">
        <v>53</v>
      </c>
      <c r="B113" s="41" t="s">
        <v>117</v>
      </c>
      <c r="C113" s="5">
        <v>0</v>
      </c>
      <c r="D113" s="5">
        <v>24</v>
      </c>
      <c r="E113" s="5" t="s">
        <v>14</v>
      </c>
      <c r="F113" s="5" t="s">
        <v>129</v>
      </c>
      <c r="G113" s="5" t="s">
        <v>54</v>
      </c>
      <c r="H113" s="5"/>
      <c r="I113" s="5"/>
      <c r="J113" s="5"/>
      <c r="K113" s="5"/>
      <c r="L113" s="6">
        <v>0</v>
      </c>
      <c r="M113" s="13">
        <v>14852000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15536690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f t="shared" si="9"/>
        <v>0</v>
      </c>
      <c r="AH113" s="6">
        <v>0</v>
      </c>
      <c r="AI113" s="2"/>
    </row>
    <row r="114" spans="1:35" ht="51" outlineLevel="5" x14ac:dyDescent="0.25">
      <c r="A114" s="38" t="s">
        <v>135</v>
      </c>
      <c r="B114" s="41" t="s">
        <v>138</v>
      </c>
      <c r="C114" s="5"/>
      <c r="D114" s="5"/>
      <c r="E114" s="5"/>
      <c r="F114" s="5"/>
      <c r="G114" s="5"/>
      <c r="H114" s="5"/>
      <c r="I114" s="5"/>
      <c r="J114" s="5"/>
      <c r="K114" s="5"/>
      <c r="L114" s="6"/>
      <c r="M114" s="13">
        <f>M115+M147+M156+M167+M175+M180</f>
        <v>134418285.75</v>
      </c>
      <c r="N114" s="13"/>
      <c r="O114" s="13"/>
      <c r="P114" s="13"/>
      <c r="Q114" s="13"/>
      <c r="R114" s="13"/>
      <c r="S114" s="13"/>
      <c r="T114" s="13"/>
      <c r="U114" s="13">
        <f t="shared" ref="U114:AC114" si="13">U115+U147+U156+U167+U175+U180</f>
        <v>138278506.52000001</v>
      </c>
      <c r="V114" s="13">
        <f t="shared" si="13"/>
        <v>0</v>
      </c>
      <c r="W114" s="13">
        <f t="shared" si="13"/>
        <v>0</v>
      </c>
      <c r="X114" s="13">
        <f t="shared" si="13"/>
        <v>0</v>
      </c>
      <c r="Y114" s="13">
        <f t="shared" si="13"/>
        <v>0</v>
      </c>
      <c r="Z114" s="13">
        <f t="shared" si="13"/>
        <v>0</v>
      </c>
      <c r="AA114" s="13">
        <f t="shared" si="13"/>
        <v>0</v>
      </c>
      <c r="AB114" s="13">
        <f t="shared" si="13"/>
        <v>0</v>
      </c>
      <c r="AC114" s="13">
        <f t="shared" si="13"/>
        <v>30102506.16</v>
      </c>
      <c r="AD114" s="13"/>
      <c r="AE114" s="13"/>
      <c r="AF114" s="13"/>
      <c r="AG114" s="13">
        <f t="shared" si="9"/>
        <v>21.769475905965258</v>
      </c>
      <c r="AH114" s="6"/>
      <c r="AI114" s="2"/>
    </row>
    <row r="115" spans="1:35" ht="51" outlineLevel="5" x14ac:dyDescent="0.25">
      <c r="A115" s="38" t="s">
        <v>136</v>
      </c>
      <c r="B115" s="41" t="s">
        <v>138</v>
      </c>
      <c r="C115" s="5">
        <v>0</v>
      </c>
      <c r="D115" s="5">
        <v>11</v>
      </c>
      <c r="E115" s="5"/>
      <c r="F115" s="5"/>
      <c r="G115" s="5"/>
      <c r="H115" s="5"/>
      <c r="I115" s="5"/>
      <c r="J115" s="5"/>
      <c r="K115" s="5"/>
      <c r="L115" s="6"/>
      <c r="M115" s="13">
        <f>M116</f>
        <v>113890743.09999999</v>
      </c>
      <c r="N115" s="13"/>
      <c r="O115" s="13"/>
      <c r="P115" s="13"/>
      <c r="Q115" s="13"/>
      <c r="R115" s="13"/>
      <c r="S115" s="13"/>
      <c r="T115" s="13"/>
      <c r="U115" s="13">
        <f>U116</f>
        <v>113980906.92</v>
      </c>
      <c r="V115" s="13"/>
      <c r="W115" s="13"/>
      <c r="X115" s="13"/>
      <c r="Y115" s="13"/>
      <c r="Z115" s="13"/>
      <c r="AA115" s="13"/>
      <c r="AB115" s="13"/>
      <c r="AC115" s="13">
        <f>AC116</f>
        <v>27438635</v>
      </c>
      <c r="AD115" s="13"/>
      <c r="AE115" s="13"/>
      <c r="AF115" s="13"/>
      <c r="AG115" s="13">
        <f t="shared" si="9"/>
        <v>24.0730098938925</v>
      </c>
      <c r="AH115" s="6"/>
      <c r="AI115" s="2"/>
    </row>
    <row r="116" spans="1:35" ht="25.5" outlineLevel="1" x14ac:dyDescent="0.25">
      <c r="A116" s="4" t="s">
        <v>71</v>
      </c>
      <c r="B116" s="41" t="s">
        <v>138</v>
      </c>
      <c r="C116" s="5">
        <v>0</v>
      </c>
      <c r="D116" s="5">
        <v>11</v>
      </c>
      <c r="E116" s="5" t="s">
        <v>72</v>
      </c>
      <c r="F116" s="5"/>
      <c r="G116" s="5"/>
      <c r="H116" s="5"/>
      <c r="I116" s="5"/>
      <c r="J116" s="5"/>
      <c r="K116" s="5"/>
      <c r="L116" s="6">
        <v>0</v>
      </c>
      <c r="M116" s="13">
        <f>M117+M122+M125+M128+M132+M135+M138+M141+M144</f>
        <v>113890743.09999999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f t="shared" ref="U116:AC116" si="14">U117+U122+U125+U128+U132+U135+U138+U141+U144</f>
        <v>113980906.92</v>
      </c>
      <c r="V116" s="13">
        <f t="shared" si="14"/>
        <v>0</v>
      </c>
      <c r="W116" s="13">
        <f t="shared" si="14"/>
        <v>0</v>
      </c>
      <c r="X116" s="13">
        <f t="shared" si="14"/>
        <v>0</v>
      </c>
      <c r="Y116" s="13">
        <f t="shared" si="14"/>
        <v>0</v>
      </c>
      <c r="Z116" s="13">
        <f t="shared" si="14"/>
        <v>0</v>
      </c>
      <c r="AA116" s="13">
        <f t="shared" si="14"/>
        <v>0</v>
      </c>
      <c r="AB116" s="13">
        <f t="shared" si="14"/>
        <v>12970946</v>
      </c>
      <c r="AC116" s="13">
        <f t="shared" si="14"/>
        <v>27438635</v>
      </c>
      <c r="AD116" s="13">
        <v>0</v>
      </c>
      <c r="AE116" s="13">
        <v>0</v>
      </c>
      <c r="AF116" s="13">
        <v>30102506.16</v>
      </c>
      <c r="AG116" s="13">
        <f>AC116/U116*100</f>
        <v>24.0730098938925</v>
      </c>
      <c r="AH116" s="6">
        <v>0</v>
      </c>
      <c r="AI116" s="2"/>
    </row>
    <row r="117" spans="1:35" ht="25.5" outlineLevel="1" x14ac:dyDescent="0.25">
      <c r="A117" s="4" t="s">
        <v>73</v>
      </c>
      <c r="B117" s="41" t="s">
        <v>138</v>
      </c>
      <c r="C117" s="5">
        <v>0</v>
      </c>
      <c r="D117" s="5">
        <v>11</v>
      </c>
      <c r="E117" s="5" t="s">
        <v>72</v>
      </c>
      <c r="F117" s="5">
        <v>14720</v>
      </c>
      <c r="G117" s="5"/>
      <c r="H117" s="5"/>
      <c r="I117" s="5"/>
      <c r="J117" s="5"/>
      <c r="K117" s="5"/>
      <c r="L117" s="6"/>
      <c r="M117" s="13">
        <f>M118+M120</f>
        <v>90510249</v>
      </c>
      <c r="N117" s="13"/>
      <c r="O117" s="13"/>
      <c r="P117" s="13"/>
      <c r="Q117" s="13"/>
      <c r="R117" s="13"/>
      <c r="S117" s="13"/>
      <c r="T117" s="13"/>
      <c r="U117" s="13">
        <f t="shared" ref="U117:AC117" si="15">U118+U120</f>
        <v>90510249</v>
      </c>
      <c r="V117" s="13">
        <f t="shared" si="15"/>
        <v>0</v>
      </c>
      <c r="W117" s="13">
        <f t="shared" si="15"/>
        <v>0</v>
      </c>
      <c r="X117" s="13">
        <f t="shared" si="15"/>
        <v>0</v>
      </c>
      <c r="Y117" s="13">
        <f t="shared" si="15"/>
        <v>0</v>
      </c>
      <c r="Z117" s="13">
        <f t="shared" si="15"/>
        <v>0</v>
      </c>
      <c r="AA117" s="13">
        <f t="shared" si="15"/>
        <v>0</v>
      </c>
      <c r="AB117" s="13">
        <f t="shared" si="15"/>
        <v>3701158</v>
      </c>
      <c r="AC117" s="13">
        <f t="shared" si="15"/>
        <v>18174726</v>
      </c>
      <c r="AD117" s="13"/>
      <c r="AE117" s="13"/>
      <c r="AF117" s="13"/>
      <c r="AG117" s="13">
        <f t="shared" si="9"/>
        <v>20.080296099947752</v>
      </c>
      <c r="AH117" s="6"/>
      <c r="AI117" s="2"/>
    </row>
    <row r="118" spans="1:35" ht="25.5" outlineLevel="1" x14ac:dyDescent="0.25">
      <c r="A118" s="4" t="s">
        <v>64</v>
      </c>
      <c r="B118" s="41" t="s">
        <v>138</v>
      </c>
      <c r="C118" s="5">
        <v>0</v>
      </c>
      <c r="D118" s="5">
        <v>11</v>
      </c>
      <c r="E118" s="5" t="s">
        <v>72</v>
      </c>
      <c r="F118" s="5">
        <v>14720</v>
      </c>
      <c r="G118" s="5" t="s">
        <v>65</v>
      </c>
      <c r="H118" s="5"/>
      <c r="I118" s="5"/>
      <c r="J118" s="5"/>
      <c r="K118" s="5"/>
      <c r="L118" s="6">
        <v>0</v>
      </c>
      <c r="M118" s="13">
        <v>791000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791000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228800</v>
      </c>
      <c r="AC118" s="13">
        <v>228800</v>
      </c>
      <c r="AD118" s="13">
        <v>0</v>
      </c>
      <c r="AE118" s="13">
        <v>0</v>
      </c>
      <c r="AF118" s="13">
        <v>228800</v>
      </c>
      <c r="AG118" s="13">
        <f t="shared" ref="AG118:AG119" si="16">AC118/U118*100</f>
        <v>28.925410872313527</v>
      </c>
      <c r="AH118" s="6"/>
      <c r="AI118" s="2"/>
    </row>
    <row r="119" spans="1:35" ht="38.25" outlineLevel="1" x14ac:dyDescent="0.25">
      <c r="A119" s="4" t="s">
        <v>66</v>
      </c>
      <c r="B119" s="41" t="s">
        <v>138</v>
      </c>
      <c r="C119" s="5">
        <v>0</v>
      </c>
      <c r="D119" s="5">
        <v>11</v>
      </c>
      <c r="E119" s="5" t="s">
        <v>72</v>
      </c>
      <c r="F119" s="5">
        <v>14720</v>
      </c>
      <c r="G119" s="5" t="s">
        <v>67</v>
      </c>
      <c r="H119" s="5"/>
      <c r="I119" s="5"/>
      <c r="J119" s="5"/>
      <c r="K119" s="5"/>
      <c r="L119" s="6">
        <v>0</v>
      </c>
      <c r="M119" s="13">
        <v>791000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791000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228800</v>
      </c>
      <c r="AC119" s="13">
        <v>228800</v>
      </c>
      <c r="AD119" s="13">
        <v>0</v>
      </c>
      <c r="AE119" s="13">
        <v>0</v>
      </c>
      <c r="AF119" s="13">
        <v>228800</v>
      </c>
      <c r="AG119" s="13">
        <f t="shared" si="16"/>
        <v>28.925410872313527</v>
      </c>
      <c r="AH119" s="6"/>
      <c r="AI119" s="2"/>
    </row>
    <row r="120" spans="1:35" ht="25.5" outlineLevel="4" x14ac:dyDescent="0.25">
      <c r="A120" s="4" t="s">
        <v>73</v>
      </c>
      <c r="B120" s="41" t="s">
        <v>138</v>
      </c>
      <c r="C120" s="5">
        <v>0</v>
      </c>
      <c r="D120" s="5">
        <v>11</v>
      </c>
      <c r="E120" s="5" t="s">
        <v>72</v>
      </c>
      <c r="F120" s="5">
        <v>14720</v>
      </c>
      <c r="G120" s="5"/>
      <c r="H120" s="5"/>
      <c r="I120" s="5"/>
      <c r="J120" s="5"/>
      <c r="K120" s="5"/>
      <c r="L120" s="6">
        <v>0</v>
      </c>
      <c r="M120" s="13">
        <v>89719249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89719249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3472358</v>
      </c>
      <c r="AC120" s="13">
        <v>17945926</v>
      </c>
      <c r="AD120" s="13">
        <v>0</v>
      </c>
      <c r="AE120" s="13">
        <v>0</v>
      </c>
      <c r="AF120" s="13">
        <v>3472358</v>
      </c>
      <c r="AG120" s="13">
        <f t="shared" ref="AG120:AG187" si="17">AC120/U120*100</f>
        <v>20.002314107644839</v>
      </c>
      <c r="AH120" s="6">
        <v>0</v>
      </c>
      <c r="AI120" s="2"/>
    </row>
    <row r="121" spans="1:35" ht="38.25" outlineLevel="5" x14ac:dyDescent="0.25">
      <c r="A121" s="4" t="s">
        <v>33</v>
      </c>
      <c r="B121" s="41" t="s">
        <v>138</v>
      </c>
      <c r="C121" s="5">
        <v>0</v>
      </c>
      <c r="D121" s="5">
        <v>11</v>
      </c>
      <c r="E121" s="5" t="s">
        <v>72</v>
      </c>
      <c r="F121" s="5">
        <v>14720</v>
      </c>
      <c r="G121" s="5" t="s">
        <v>34</v>
      </c>
      <c r="H121" s="5"/>
      <c r="I121" s="5"/>
      <c r="J121" s="5"/>
      <c r="K121" s="5"/>
      <c r="L121" s="6">
        <v>0</v>
      </c>
      <c r="M121" s="13">
        <v>89719249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89719249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3472358</v>
      </c>
      <c r="AC121" s="13">
        <v>17945926</v>
      </c>
      <c r="AD121" s="13">
        <v>0</v>
      </c>
      <c r="AE121" s="13">
        <v>0</v>
      </c>
      <c r="AF121" s="13">
        <v>3472358</v>
      </c>
      <c r="AG121" s="13">
        <f t="shared" si="17"/>
        <v>20.002314107644839</v>
      </c>
      <c r="AH121" s="6">
        <v>0</v>
      </c>
      <c r="AI121" s="2"/>
    </row>
    <row r="122" spans="1:35" ht="63.75" outlineLevel="5" x14ac:dyDescent="0.25">
      <c r="A122" s="4" t="s">
        <v>84</v>
      </c>
      <c r="B122" s="41" t="s">
        <v>138</v>
      </c>
      <c r="C122" s="5">
        <v>0</v>
      </c>
      <c r="D122" s="5">
        <v>11</v>
      </c>
      <c r="E122" s="5" t="s">
        <v>72</v>
      </c>
      <c r="F122" s="5">
        <v>14780</v>
      </c>
      <c r="G122" s="5"/>
      <c r="H122" s="5"/>
      <c r="I122" s="5"/>
      <c r="J122" s="5"/>
      <c r="K122" s="5"/>
      <c r="L122" s="6">
        <v>0</v>
      </c>
      <c r="M122" s="13">
        <v>780367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780367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55596</v>
      </c>
      <c r="AC122" s="13">
        <v>55596</v>
      </c>
      <c r="AD122" s="13">
        <v>0</v>
      </c>
      <c r="AE122" s="13">
        <v>0</v>
      </c>
      <c r="AF122" s="13">
        <v>55596</v>
      </c>
      <c r="AG122" s="13">
        <f t="shared" ref="AG122:AG131" si="18">AC122/U122*100</f>
        <v>7.1243402142837917</v>
      </c>
      <c r="AH122" s="6"/>
      <c r="AI122" s="2"/>
    </row>
    <row r="123" spans="1:35" ht="25.5" outlineLevel="5" x14ac:dyDescent="0.25">
      <c r="A123" s="4" t="s">
        <v>64</v>
      </c>
      <c r="B123" s="41" t="s">
        <v>138</v>
      </c>
      <c r="C123" s="5">
        <v>0</v>
      </c>
      <c r="D123" s="5">
        <v>11</v>
      </c>
      <c r="E123" s="5" t="s">
        <v>72</v>
      </c>
      <c r="F123" s="5">
        <v>14780</v>
      </c>
      <c r="G123" s="5" t="s">
        <v>65</v>
      </c>
      <c r="H123" s="5"/>
      <c r="I123" s="5"/>
      <c r="J123" s="5"/>
      <c r="K123" s="5"/>
      <c r="L123" s="6">
        <v>0</v>
      </c>
      <c r="M123" s="13">
        <v>780367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780367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55596</v>
      </c>
      <c r="AC123" s="13">
        <v>55596</v>
      </c>
      <c r="AD123" s="13">
        <v>0</v>
      </c>
      <c r="AE123" s="13">
        <v>0</v>
      </c>
      <c r="AF123" s="13">
        <v>55596</v>
      </c>
      <c r="AG123" s="13">
        <f t="shared" si="18"/>
        <v>7.1243402142837917</v>
      </c>
      <c r="AH123" s="6"/>
      <c r="AI123" s="2"/>
    </row>
    <row r="124" spans="1:35" ht="38.25" outlineLevel="5" x14ac:dyDescent="0.25">
      <c r="A124" s="4" t="s">
        <v>66</v>
      </c>
      <c r="B124" s="41" t="s">
        <v>138</v>
      </c>
      <c r="C124" s="5">
        <v>0</v>
      </c>
      <c r="D124" s="5">
        <v>11</v>
      </c>
      <c r="E124" s="5" t="s">
        <v>72</v>
      </c>
      <c r="F124" s="5">
        <v>14780</v>
      </c>
      <c r="G124" s="5" t="s">
        <v>67</v>
      </c>
      <c r="H124" s="5"/>
      <c r="I124" s="5"/>
      <c r="J124" s="5"/>
      <c r="K124" s="5"/>
      <c r="L124" s="6">
        <v>0</v>
      </c>
      <c r="M124" s="13">
        <v>780367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780367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55596</v>
      </c>
      <c r="AC124" s="13">
        <v>55596</v>
      </c>
      <c r="AD124" s="13">
        <v>0</v>
      </c>
      <c r="AE124" s="13">
        <v>0</v>
      </c>
      <c r="AF124" s="13">
        <v>55596</v>
      </c>
      <c r="AG124" s="13">
        <f t="shared" si="18"/>
        <v>7.1243402142837917</v>
      </c>
      <c r="AH124" s="6"/>
      <c r="AI124" s="2"/>
    </row>
    <row r="125" spans="1:35" ht="191.25" outlineLevel="5" x14ac:dyDescent="0.25">
      <c r="A125" s="4" t="s">
        <v>89</v>
      </c>
      <c r="B125" s="41" t="s">
        <v>138</v>
      </c>
      <c r="C125" s="5">
        <v>0</v>
      </c>
      <c r="D125" s="5">
        <v>11</v>
      </c>
      <c r="E125" s="5" t="s">
        <v>72</v>
      </c>
      <c r="F125" s="5">
        <v>16722</v>
      </c>
      <c r="G125" s="5"/>
      <c r="H125" s="5"/>
      <c r="I125" s="5"/>
      <c r="J125" s="5"/>
      <c r="K125" s="5"/>
      <c r="L125" s="6">
        <v>0</v>
      </c>
      <c r="M125" s="13">
        <v>21000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21000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  <c r="AF125" s="13">
        <v>0</v>
      </c>
      <c r="AG125" s="13">
        <f t="shared" si="18"/>
        <v>0</v>
      </c>
      <c r="AH125" s="6"/>
      <c r="AI125" s="2"/>
    </row>
    <row r="126" spans="1:35" ht="38.25" outlineLevel="5" x14ac:dyDescent="0.25">
      <c r="A126" s="4" t="s">
        <v>9</v>
      </c>
      <c r="B126" s="41" t="s">
        <v>138</v>
      </c>
      <c r="C126" s="5">
        <v>0</v>
      </c>
      <c r="D126" s="5">
        <v>11</v>
      </c>
      <c r="E126" s="5" t="s">
        <v>72</v>
      </c>
      <c r="F126" s="5">
        <v>16722</v>
      </c>
      <c r="G126" s="5" t="s">
        <v>10</v>
      </c>
      <c r="H126" s="5"/>
      <c r="I126" s="5"/>
      <c r="J126" s="5"/>
      <c r="K126" s="5"/>
      <c r="L126" s="6">
        <v>0</v>
      </c>
      <c r="M126" s="13">
        <v>21000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21000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f t="shared" si="18"/>
        <v>0</v>
      </c>
      <c r="AH126" s="6"/>
      <c r="AI126" s="2"/>
    </row>
    <row r="127" spans="1:35" ht="51" outlineLevel="5" x14ac:dyDescent="0.25">
      <c r="A127" s="4" t="s">
        <v>11</v>
      </c>
      <c r="B127" s="41" t="s">
        <v>138</v>
      </c>
      <c r="C127" s="5">
        <v>0</v>
      </c>
      <c r="D127" s="5">
        <v>11</v>
      </c>
      <c r="E127" s="5" t="s">
        <v>72</v>
      </c>
      <c r="F127" s="5">
        <v>16722</v>
      </c>
      <c r="G127" s="5" t="s">
        <v>12</v>
      </c>
      <c r="H127" s="5"/>
      <c r="I127" s="5"/>
      <c r="J127" s="5"/>
      <c r="K127" s="5"/>
      <c r="L127" s="6">
        <v>0</v>
      </c>
      <c r="M127" s="13">
        <v>21000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21000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  <c r="AF127" s="13">
        <v>0</v>
      </c>
      <c r="AG127" s="13">
        <f t="shared" si="18"/>
        <v>0</v>
      </c>
      <c r="AH127" s="6"/>
      <c r="AI127" s="2"/>
    </row>
    <row r="128" spans="1:35" ht="216.75" outlineLevel="5" x14ac:dyDescent="0.25">
      <c r="A128" s="4" t="s">
        <v>85</v>
      </c>
      <c r="B128" s="41" t="s">
        <v>138</v>
      </c>
      <c r="C128" s="5">
        <v>0</v>
      </c>
      <c r="D128" s="5">
        <v>11</v>
      </c>
      <c r="E128" s="5" t="s">
        <v>72</v>
      </c>
      <c r="F128" s="5">
        <v>16723</v>
      </c>
      <c r="G128" s="5"/>
      <c r="H128" s="5"/>
      <c r="I128" s="5"/>
      <c r="J128" s="5"/>
      <c r="K128" s="5"/>
      <c r="L128" s="6">
        <v>0</v>
      </c>
      <c r="M128" s="13">
        <v>5763122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5763122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867420</v>
      </c>
      <c r="AC128" s="13">
        <v>867420</v>
      </c>
      <c r="AD128" s="13">
        <v>0</v>
      </c>
      <c r="AE128" s="13">
        <v>0</v>
      </c>
      <c r="AF128" s="13">
        <v>867420</v>
      </c>
      <c r="AG128" s="13">
        <f t="shared" si="18"/>
        <v>15.05121703132434</v>
      </c>
      <c r="AH128" s="6"/>
      <c r="AI128" s="2"/>
    </row>
    <row r="129" spans="1:35" ht="25.5" outlineLevel="5" x14ac:dyDescent="0.25">
      <c r="A129" s="4" t="s">
        <v>64</v>
      </c>
      <c r="B129" s="41" t="s">
        <v>138</v>
      </c>
      <c r="C129" s="5">
        <v>0</v>
      </c>
      <c r="D129" s="5">
        <v>11</v>
      </c>
      <c r="E129" s="5" t="s">
        <v>72</v>
      </c>
      <c r="F129" s="5">
        <v>16723</v>
      </c>
      <c r="G129" s="5" t="s">
        <v>65</v>
      </c>
      <c r="H129" s="5"/>
      <c r="I129" s="5"/>
      <c r="J129" s="5"/>
      <c r="K129" s="5"/>
      <c r="L129" s="6">
        <v>0</v>
      </c>
      <c r="M129" s="13">
        <v>5763122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5763122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867420</v>
      </c>
      <c r="AC129" s="13">
        <v>867420</v>
      </c>
      <c r="AD129" s="13">
        <v>0</v>
      </c>
      <c r="AE129" s="13">
        <v>0</v>
      </c>
      <c r="AF129" s="13">
        <v>867420</v>
      </c>
      <c r="AG129" s="13">
        <f t="shared" si="18"/>
        <v>15.05121703132434</v>
      </c>
      <c r="AH129" s="6"/>
      <c r="AI129" s="2"/>
    </row>
    <row r="130" spans="1:35" ht="25.5" outlineLevel="5" x14ac:dyDescent="0.25">
      <c r="A130" s="4" t="s">
        <v>86</v>
      </c>
      <c r="B130" s="41" t="s">
        <v>138</v>
      </c>
      <c r="C130" s="5">
        <v>0</v>
      </c>
      <c r="D130" s="5">
        <v>11</v>
      </c>
      <c r="E130" s="5" t="s">
        <v>72</v>
      </c>
      <c r="F130" s="5">
        <v>16723</v>
      </c>
      <c r="G130" s="5" t="s">
        <v>87</v>
      </c>
      <c r="H130" s="5"/>
      <c r="I130" s="5"/>
      <c r="J130" s="5"/>
      <c r="K130" s="5"/>
      <c r="L130" s="6">
        <v>0</v>
      </c>
      <c r="M130" s="13">
        <v>4485426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4485426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667303</v>
      </c>
      <c r="AC130" s="13">
        <v>667303</v>
      </c>
      <c r="AD130" s="13">
        <v>0</v>
      </c>
      <c r="AE130" s="13">
        <v>0</v>
      </c>
      <c r="AF130" s="13">
        <v>667303</v>
      </c>
      <c r="AG130" s="13">
        <f t="shared" si="18"/>
        <v>14.877137645342939</v>
      </c>
      <c r="AH130" s="6"/>
      <c r="AI130" s="2"/>
    </row>
    <row r="131" spans="1:35" ht="38.25" outlineLevel="5" x14ac:dyDescent="0.25">
      <c r="A131" s="4" t="s">
        <v>66</v>
      </c>
      <c r="B131" s="41" t="s">
        <v>138</v>
      </c>
      <c r="C131" s="5">
        <v>0</v>
      </c>
      <c r="D131" s="5">
        <v>11</v>
      </c>
      <c r="E131" s="5" t="s">
        <v>72</v>
      </c>
      <c r="F131" s="5">
        <v>16723</v>
      </c>
      <c r="G131" s="5" t="s">
        <v>67</v>
      </c>
      <c r="H131" s="5"/>
      <c r="I131" s="5"/>
      <c r="J131" s="5"/>
      <c r="K131" s="5"/>
      <c r="L131" s="6">
        <v>0</v>
      </c>
      <c r="M131" s="13">
        <v>1277696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1277696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200117</v>
      </c>
      <c r="AC131" s="13">
        <v>200117</v>
      </c>
      <c r="AD131" s="13">
        <v>0</v>
      </c>
      <c r="AE131" s="13">
        <v>0</v>
      </c>
      <c r="AF131" s="13">
        <v>200117</v>
      </c>
      <c r="AG131" s="13">
        <f t="shared" si="18"/>
        <v>15.66233282408335</v>
      </c>
      <c r="AH131" s="6"/>
      <c r="AI131" s="2"/>
    </row>
    <row r="132" spans="1:35" ht="25.5" outlineLevel="4" x14ac:dyDescent="0.25">
      <c r="A132" s="4" t="s">
        <v>74</v>
      </c>
      <c r="B132" s="41" t="s">
        <v>138</v>
      </c>
      <c r="C132" s="5">
        <v>0</v>
      </c>
      <c r="D132" s="5">
        <v>11</v>
      </c>
      <c r="E132" s="5" t="s">
        <v>72</v>
      </c>
      <c r="F132" s="5">
        <v>80300</v>
      </c>
      <c r="G132" s="5"/>
      <c r="H132" s="5"/>
      <c r="I132" s="5"/>
      <c r="J132" s="5"/>
      <c r="K132" s="5"/>
      <c r="L132" s="6">
        <v>0</v>
      </c>
      <c r="M132" s="13">
        <v>5003088.5999999996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5003088.5999999996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2182594</v>
      </c>
      <c r="AC132" s="13">
        <v>2182594</v>
      </c>
      <c r="AD132" s="13">
        <v>0</v>
      </c>
      <c r="AE132" s="13">
        <v>0</v>
      </c>
      <c r="AF132" s="13">
        <v>2182594</v>
      </c>
      <c r="AG132" s="13">
        <f t="shared" si="17"/>
        <v>43.624932007000638</v>
      </c>
      <c r="AH132" s="6">
        <v>0</v>
      </c>
      <c r="AI132" s="2"/>
    </row>
    <row r="133" spans="1:35" ht="38.25" outlineLevel="5" x14ac:dyDescent="0.25">
      <c r="A133" s="4" t="s">
        <v>33</v>
      </c>
      <c r="B133" s="41" t="s">
        <v>138</v>
      </c>
      <c r="C133" s="5">
        <v>0</v>
      </c>
      <c r="D133" s="5">
        <v>11</v>
      </c>
      <c r="E133" s="5" t="s">
        <v>72</v>
      </c>
      <c r="F133" s="5">
        <v>80300</v>
      </c>
      <c r="G133" s="5" t="s">
        <v>34</v>
      </c>
      <c r="H133" s="5"/>
      <c r="I133" s="5"/>
      <c r="J133" s="5"/>
      <c r="K133" s="5"/>
      <c r="L133" s="6">
        <v>0</v>
      </c>
      <c r="M133" s="13">
        <v>5003088.5999999996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5003088.5999999996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2182594</v>
      </c>
      <c r="AC133" s="13">
        <v>2182594</v>
      </c>
      <c r="AD133" s="13">
        <v>0</v>
      </c>
      <c r="AE133" s="13">
        <v>0</v>
      </c>
      <c r="AF133" s="13">
        <v>2182594</v>
      </c>
      <c r="AG133" s="13">
        <f t="shared" si="17"/>
        <v>43.624932007000638</v>
      </c>
      <c r="AH133" s="6">
        <v>0</v>
      </c>
      <c r="AI133" s="2"/>
    </row>
    <row r="134" spans="1:35" ht="25.5" outlineLevel="2" x14ac:dyDescent="0.25">
      <c r="A134" s="4" t="s">
        <v>35</v>
      </c>
      <c r="B134" s="41" t="s">
        <v>138</v>
      </c>
      <c r="C134" s="5">
        <v>0</v>
      </c>
      <c r="D134" s="5">
        <v>11</v>
      </c>
      <c r="E134" s="5" t="s">
        <v>72</v>
      </c>
      <c r="F134" s="5">
        <v>80300</v>
      </c>
      <c r="G134" s="5" t="s">
        <v>36</v>
      </c>
      <c r="H134" s="5"/>
      <c r="I134" s="5"/>
      <c r="J134" s="5"/>
      <c r="K134" s="5"/>
      <c r="L134" s="6">
        <v>0</v>
      </c>
      <c r="M134" s="13">
        <v>5003088.5999999996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5003088.5999999996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2182594</v>
      </c>
      <c r="AC134" s="13">
        <v>2182594</v>
      </c>
      <c r="AD134" s="13">
        <v>0</v>
      </c>
      <c r="AE134" s="13">
        <v>0</v>
      </c>
      <c r="AF134" s="13">
        <v>2182594</v>
      </c>
      <c r="AG134" s="13">
        <f t="shared" si="17"/>
        <v>43.624932007000638</v>
      </c>
      <c r="AH134" s="6">
        <v>0</v>
      </c>
      <c r="AI134" s="2"/>
    </row>
    <row r="135" spans="1:35" ht="25.5" outlineLevel="4" x14ac:dyDescent="0.25">
      <c r="A135" s="4" t="s">
        <v>75</v>
      </c>
      <c r="B135" s="41" t="s">
        <v>138</v>
      </c>
      <c r="C135" s="5">
        <v>0</v>
      </c>
      <c r="D135" s="5">
        <v>11</v>
      </c>
      <c r="E135" s="5" t="s">
        <v>72</v>
      </c>
      <c r="F135" s="5">
        <v>80310</v>
      </c>
      <c r="G135" s="5"/>
      <c r="H135" s="5"/>
      <c r="I135" s="5"/>
      <c r="J135" s="5"/>
      <c r="K135" s="5"/>
      <c r="L135" s="6">
        <v>0</v>
      </c>
      <c r="M135" s="13">
        <v>10452703.5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10249533.65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5785324</v>
      </c>
      <c r="AC135" s="13">
        <v>5779445</v>
      </c>
      <c r="AD135" s="13">
        <v>0</v>
      </c>
      <c r="AE135" s="13">
        <v>0</v>
      </c>
      <c r="AF135" s="13">
        <v>5779445</v>
      </c>
      <c r="AG135" s="13">
        <f t="shared" si="17"/>
        <v>56.387394757223909</v>
      </c>
      <c r="AH135" s="6">
        <v>0</v>
      </c>
      <c r="AI135" s="2"/>
    </row>
    <row r="136" spans="1:35" ht="38.25" outlineLevel="5" x14ac:dyDescent="0.25">
      <c r="A136" s="4" t="s">
        <v>33</v>
      </c>
      <c r="B136" s="41" t="s">
        <v>138</v>
      </c>
      <c r="C136" s="5">
        <v>0</v>
      </c>
      <c r="D136" s="5">
        <v>11</v>
      </c>
      <c r="E136" s="5" t="s">
        <v>72</v>
      </c>
      <c r="F136" s="5">
        <v>80310</v>
      </c>
      <c r="G136" s="5" t="s">
        <v>34</v>
      </c>
      <c r="H136" s="5"/>
      <c r="I136" s="5"/>
      <c r="J136" s="5"/>
      <c r="K136" s="5"/>
      <c r="L136" s="6">
        <v>0</v>
      </c>
      <c r="M136" s="13">
        <v>10452703.5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10249533.65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5785324</v>
      </c>
      <c r="AC136" s="13">
        <v>5779445</v>
      </c>
      <c r="AD136" s="13">
        <v>0</v>
      </c>
      <c r="AE136" s="13">
        <v>0</v>
      </c>
      <c r="AF136" s="13">
        <v>5779445</v>
      </c>
      <c r="AG136" s="13">
        <f t="shared" si="17"/>
        <v>56.387394757223909</v>
      </c>
      <c r="AH136" s="6">
        <v>0</v>
      </c>
      <c r="AI136" s="2"/>
    </row>
    <row r="137" spans="1:35" ht="25.5" outlineLevel="3" x14ac:dyDescent="0.25">
      <c r="A137" s="4" t="s">
        <v>35</v>
      </c>
      <c r="B137" s="41" t="s">
        <v>138</v>
      </c>
      <c r="C137" s="5">
        <v>0</v>
      </c>
      <c r="D137" s="5">
        <v>11</v>
      </c>
      <c r="E137" s="5" t="s">
        <v>72</v>
      </c>
      <c r="F137" s="5">
        <v>80310</v>
      </c>
      <c r="G137" s="5" t="s">
        <v>36</v>
      </c>
      <c r="H137" s="5"/>
      <c r="I137" s="5"/>
      <c r="J137" s="5"/>
      <c r="K137" s="5"/>
      <c r="L137" s="6">
        <v>0</v>
      </c>
      <c r="M137" s="13">
        <v>10452703.5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10249533.65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5785324</v>
      </c>
      <c r="AC137" s="13">
        <v>5779445</v>
      </c>
      <c r="AD137" s="13">
        <v>0</v>
      </c>
      <c r="AE137" s="13">
        <v>0</v>
      </c>
      <c r="AF137" s="13">
        <v>5779445</v>
      </c>
      <c r="AG137" s="13">
        <f t="shared" si="17"/>
        <v>56.387394757223909</v>
      </c>
      <c r="AH137" s="6">
        <v>0</v>
      </c>
      <c r="AI137" s="2"/>
    </row>
    <row r="138" spans="1:35" ht="25.5" outlineLevel="3" x14ac:dyDescent="0.25">
      <c r="A138" s="4" t="s">
        <v>80</v>
      </c>
      <c r="B138" s="41" t="s">
        <v>138</v>
      </c>
      <c r="C138" s="5">
        <v>0</v>
      </c>
      <c r="D138" s="5">
        <v>11</v>
      </c>
      <c r="E138" s="5" t="s">
        <v>72</v>
      </c>
      <c r="F138" s="5">
        <v>80320</v>
      </c>
      <c r="G138" s="5"/>
      <c r="H138" s="5"/>
      <c r="I138" s="5"/>
      <c r="J138" s="5"/>
      <c r="K138" s="5"/>
      <c r="L138" s="6">
        <v>0</v>
      </c>
      <c r="M138" s="13">
        <v>1360213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1360213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378854</v>
      </c>
      <c r="AC138" s="13">
        <v>378854</v>
      </c>
      <c r="AD138" s="13">
        <v>0</v>
      </c>
      <c r="AE138" s="13">
        <v>0</v>
      </c>
      <c r="AF138" s="13">
        <v>378854</v>
      </c>
      <c r="AG138" s="13">
        <f t="shared" ref="AG138:AG140" si="19">AC138/U138*100</f>
        <v>27.852549563928591</v>
      </c>
      <c r="AH138" s="6"/>
      <c r="AI138" s="2"/>
    </row>
    <row r="139" spans="1:35" ht="38.25" outlineLevel="3" x14ac:dyDescent="0.25">
      <c r="A139" s="4" t="s">
        <v>33</v>
      </c>
      <c r="B139" s="41" t="s">
        <v>138</v>
      </c>
      <c r="C139" s="5">
        <v>0</v>
      </c>
      <c r="D139" s="5">
        <v>11</v>
      </c>
      <c r="E139" s="5" t="s">
        <v>72</v>
      </c>
      <c r="F139" s="5">
        <v>80320</v>
      </c>
      <c r="G139" s="5" t="s">
        <v>34</v>
      </c>
      <c r="H139" s="5"/>
      <c r="I139" s="5"/>
      <c r="J139" s="5"/>
      <c r="K139" s="5"/>
      <c r="L139" s="6">
        <v>0</v>
      </c>
      <c r="M139" s="13">
        <v>1360213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1360213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378854</v>
      </c>
      <c r="AC139" s="13">
        <v>378854</v>
      </c>
      <c r="AD139" s="13">
        <v>0</v>
      </c>
      <c r="AE139" s="13">
        <v>0</v>
      </c>
      <c r="AF139" s="13">
        <v>378854</v>
      </c>
      <c r="AG139" s="13">
        <f t="shared" si="19"/>
        <v>27.852549563928591</v>
      </c>
      <c r="AH139" s="6"/>
      <c r="AI139" s="2"/>
    </row>
    <row r="140" spans="1:35" ht="25.5" outlineLevel="3" x14ac:dyDescent="0.25">
      <c r="A140" s="4" t="s">
        <v>35</v>
      </c>
      <c r="B140" s="41" t="s">
        <v>138</v>
      </c>
      <c r="C140" s="5">
        <v>0</v>
      </c>
      <c r="D140" s="5">
        <v>11</v>
      </c>
      <c r="E140" s="5" t="s">
        <v>72</v>
      </c>
      <c r="F140" s="5">
        <v>80320</v>
      </c>
      <c r="G140" s="5" t="s">
        <v>36</v>
      </c>
      <c r="H140" s="5"/>
      <c r="I140" s="5"/>
      <c r="J140" s="5"/>
      <c r="K140" s="5"/>
      <c r="L140" s="6">
        <v>0</v>
      </c>
      <c r="M140" s="13">
        <v>1360213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1360213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378854</v>
      </c>
      <c r="AC140" s="13">
        <v>378854</v>
      </c>
      <c r="AD140" s="13">
        <v>0</v>
      </c>
      <c r="AE140" s="13">
        <v>0</v>
      </c>
      <c r="AF140" s="13">
        <v>378854</v>
      </c>
      <c r="AG140" s="13">
        <f t="shared" si="19"/>
        <v>27.852549563928591</v>
      </c>
      <c r="AH140" s="6"/>
      <c r="AI140" s="2"/>
    </row>
    <row r="141" spans="1:35" ht="63.75" outlineLevel="4" x14ac:dyDescent="0.25">
      <c r="A141" s="4" t="s">
        <v>76</v>
      </c>
      <c r="B141" s="41" t="s">
        <v>138</v>
      </c>
      <c r="C141" s="5">
        <v>0</v>
      </c>
      <c r="D141" s="5">
        <v>11</v>
      </c>
      <c r="E141" s="5" t="s">
        <v>72</v>
      </c>
      <c r="F141" s="5" t="s">
        <v>139</v>
      </c>
      <c r="G141" s="5"/>
      <c r="H141" s="5"/>
      <c r="I141" s="5"/>
      <c r="J141" s="5"/>
      <c r="K141" s="5"/>
      <c r="L141" s="6">
        <v>0</v>
      </c>
      <c r="M141" s="13"/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117895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  <c r="AF141" s="13">
        <v>0</v>
      </c>
      <c r="AG141" s="13">
        <f t="shared" si="17"/>
        <v>0</v>
      </c>
      <c r="AH141" s="6">
        <v>0</v>
      </c>
      <c r="AI141" s="2"/>
    </row>
    <row r="142" spans="1:35" ht="38.25" outlineLevel="5" x14ac:dyDescent="0.25">
      <c r="A142" s="4" t="s">
        <v>33</v>
      </c>
      <c r="B142" s="41" t="s">
        <v>138</v>
      </c>
      <c r="C142" s="5">
        <v>0</v>
      </c>
      <c r="D142" s="5">
        <v>11</v>
      </c>
      <c r="E142" s="5" t="s">
        <v>72</v>
      </c>
      <c r="F142" s="5" t="s">
        <v>139</v>
      </c>
      <c r="G142" s="5" t="s">
        <v>34</v>
      </c>
      <c r="H142" s="5"/>
      <c r="I142" s="5"/>
      <c r="J142" s="5"/>
      <c r="K142" s="5"/>
      <c r="L142" s="6">
        <v>0</v>
      </c>
      <c r="M142" s="13"/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117895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f t="shared" si="17"/>
        <v>0</v>
      </c>
      <c r="AH142" s="6">
        <v>0</v>
      </c>
      <c r="AI142" s="2"/>
    </row>
    <row r="143" spans="1:35" ht="25.5" outlineLevel="3" x14ac:dyDescent="0.25">
      <c r="A143" s="4" t="s">
        <v>35</v>
      </c>
      <c r="B143" s="41" t="s">
        <v>138</v>
      </c>
      <c r="C143" s="5">
        <v>0</v>
      </c>
      <c r="D143" s="5">
        <v>11</v>
      </c>
      <c r="E143" s="5" t="s">
        <v>72</v>
      </c>
      <c r="F143" s="5" t="s">
        <v>139</v>
      </c>
      <c r="G143" s="5" t="s">
        <v>36</v>
      </c>
      <c r="H143" s="5"/>
      <c r="I143" s="5"/>
      <c r="J143" s="5"/>
      <c r="K143" s="5"/>
      <c r="L143" s="6">
        <v>0</v>
      </c>
      <c r="M143" s="13"/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117895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f t="shared" si="17"/>
        <v>0</v>
      </c>
      <c r="AH143" s="6">
        <v>0</v>
      </c>
      <c r="AI143" s="2"/>
    </row>
    <row r="144" spans="1:35" ht="51" outlineLevel="4" x14ac:dyDescent="0.25">
      <c r="A144" s="4" t="s">
        <v>77</v>
      </c>
      <c r="B144" s="41" t="s">
        <v>138</v>
      </c>
      <c r="C144" s="5">
        <v>0</v>
      </c>
      <c r="D144" s="5">
        <v>11</v>
      </c>
      <c r="E144" s="5" t="s">
        <v>72</v>
      </c>
      <c r="F144" s="5" t="s">
        <v>140</v>
      </c>
      <c r="G144" s="5"/>
      <c r="H144" s="5"/>
      <c r="I144" s="5"/>
      <c r="J144" s="5"/>
      <c r="K144" s="5"/>
      <c r="L144" s="6">
        <v>0</v>
      </c>
      <c r="M144" s="13"/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175438.67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  <c r="AF144" s="13">
        <v>0</v>
      </c>
      <c r="AG144" s="13">
        <f t="shared" si="17"/>
        <v>0</v>
      </c>
      <c r="AH144" s="6">
        <v>0</v>
      </c>
      <c r="AI144" s="2"/>
    </row>
    <row r="145" spans="1:35" ht="38.25" outlineLevel="5" x14ac:dyDescent="0.25">
      <c r="A145" s="4" t="s">
        <v>33</v>
      </c>
      <c r="B145" s="41" t="s">
        <v>138</v>
      </c>
      <c r="C145" s="5">
        <v>0</v>
      </c>
      <c r="D145" s="5">
        <v>11</v>
      </c>
      <c r="E145" s="5" t="s">
        <v>72</v>
      </c>
      <c r="F145" s="5" t="s">
        <v>140</v>
      </c>
      <c r="G145" s="5" t="s">
        <v>34</v>
      </c>
      <c r="H145" s="5"/>
      <c r="I145" s="5"/>
      <c r="J145" s="5"/>
      <c r="K145" s="5"/>
      <c r="L145" s="6">
        <v>0</v>
      </c>
      <c r="M145" s="13"/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175438.67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  <c r="AF145" s="13">
        <v>0</v>
      </c>
      <c r="AG145" s="13">
        <f t="shared" si="17"/>
        <v>0</v>
      </c>
      <c r="AH145" s="6">
        <v>0</v>
      </c>
      <c r="AI145" s="2"/>
    </row>
    <row r="146" spans="1:35" ht="25.5" outlineLevel="3" x14ac:dyDescent="0.25">
      <c r="A146" s="4" t="s">
        <v>35</v>
      </c>
      <c r="B146" s="41" t="s">
        <v>138</v>
      </c>
      <c r="C146" s="5">
        <v>0</v>
      </c>
      <c r="D146" s="5">
        <v>11</v>
      </c>
      <c r="E146" s="5" t="s">
        <v>72</v>
      </c>
      <c r="F146" s="5" t="s">
        <v>140</v>
      </c>
      <c r="G146" s="5" t="s">
        <v>36</v>
      </c>
      <c r="H146" s="5"/>
      <c r="I146" s="5"/>
      <c r="J146" s="5"/>
      <c r="K146" s="5"/>
      <c r="L146" s="6">
        <v>0</v>
      </c>
      <c r="M146" s="13"/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175438.67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f t="shared" si="17"/>
        <v>0</v>
      </c>
      <c r="AH146" s="6">
        <v>0</v>
      </c>
      <c r="AI146" s="2"/>
    </row>
    <row r="147" spans="1:35" ht="38.25" outlineLevel="3" x14ac:dyDescent="0.25">
      <c r="A147" s="38" t="s">
        <v>141</v>
      </c>
      <c r="B147" s="41" t="s">
        <v>138</v>
      </c>
      <c r="C147" s="5">
        <v>0</v>
      </c>
      <c r="D147" s="5">
        <v>12</v>
      </c>
      <c r="E147" s="5"/>
      <c r="F147" s="5"/>
      <c r="G147" s="5"/>
      <c r="H147" s="5"/>
      <c r="I147" s="5"/>
      <c r="J147" s="5"/>
      <c r="K147" s="5"/>
      <c r="L147" s="6"/>
      <c r="M147" s="13">
        <f>M148</f>
        <v>9594800</v>
      </c>
      <c r="N147" s="13"/>
      <c r="O147" s="13"/>
      <c r="P147" s="13"/>
      <c r="Q147" s="13"/>
      <c r="R147" s="13"/>
      <c r="S147" s="13"/>
      <c r="T147" s="13"/>
      <c r="U147" s="13">
        <f>U148</f>
        <v>9594800</v>
      </c>
      <c r="V147" s="13"/>
      <c r="W147" s="13"/>
      <c r="X147" s="13"/>
      <c r="Y147" s="13"/>
      <c r="Z147" s="13"/>
      <c r="AA147" s="13"/>
      <c r="AB147" s="13"/>
      <c r="AC147" s="13">
        <f>AC148</f>
        <v>1749471.7</v>
      </c>
      <c r="AD147" s="13"/>
      <c r="AE147" s="13"/>
      <c r="AF147" s="13"/>
      <c r="AG147" s="13">
        <f t="shared" si="17"/>
        <v>18.233540042523032</v>
      </c>
      <c r="AH147" s="6"/>
      <c r="AI147" s="2"/>
    </row>
    <row r="148" spans="1:35" ht="25.5" outlineLevel="3" x14ac:dyDescent="0.25">
      <c r="A148" s="38" t="s">
        <v>137</v>
      </c>
      <c r="B148" s="41" t="s">
        <v>138</v>
      </c>
      <c r="C148" s="5">
        <v>0</v>
      </c>
      <c r="D148" s="5">
        <v>12</v>
      </c>
      <c r="E148" s="5">
        <v>902</v>
      </c>
      <c r="F148" s="5"/>
      <c r="G148" s="5"/>
      <c r="H148" s="5"/>
      <c r="I148" s="5"/>
      <c r="J148" s="5"/>
      <c r="K148" s="5"/>
      <c r="L148" s="6"/>
      <c r="M148" s="13">
        <f>M149</f>
        <v>9594800</v>
      </c>
      <c r="N148" s="13"/>
      <c r="O148" s="13"/>
      <c r="P148" s="13"/>
      <c r="Q148" s="13"/>
      <c r="R148" s="13"/>
      <c r="S148" s="13"/>
      <c r="T148" s="13"/>
      <c r="U148" s="13">
        <f>U149</f>
        <v>9594800</v>
      </c>
      <c r="V148" s="13"/>
      <c r="W148" s="13"/>
      <c r="X148" s="13"/>
      <c r="Y148" s="13"/>
      <c r="Z148" s="13"/>
      <c r="AA148" s="13"/>
      <c r="AB148" s="13"/>
      <c r="AC148" s="13">
        <f>AC149</f>
        <v>1749471.7</v>
      </c>
      <c r="AD148" s="13"/>
      <c r="AE148" s="13"/>
      <c r="AF148" s="13"/>
      <c r="AG148" s="13">
        <f t="shared" si="17"/>
        <v>18.233540042523032</v>
      </c>
      <c r="AH148" s="6"/>
      <c r="AI148" s="2"/>
    </row>
    <row r="149" spans="1:35" ht="51" outlineLevel="3" x14ac:dyDescent="0.25">
      <c r="A149" s="4" t="s">
        <v>82</v>
      </c>
      <c r="B149" s="41" t="s">
        <v>138</v>
      </c>
      <c r="C149" s="5">
        <v>0</v>
      </c>
      <c r="D149" s="5">
        <v>12</v>
      </c>
      <c r="E149" s="5" t="s">
        <v>72</v>
      </c>
      <c r="F149" s="5">
        <v>80720</v>
      </c>
      <c r="G149" s="5"/>
      <c r="H149" s="5"/>
      <c r="I149" s="5"/>
      <c r="J149" s="5"/>
      <c r="K149" s="5"/>
      <c r="L149" s="6">
        <v>0</v>
      </c>
      <c r="M149" s="13">
        <v>9594800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9594800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1776080</v>
      </c>
      <c r="AC149" s="13">
        <v>1749471.7</v>
      </c>
      <c r="AD149" s="13">
        <v>0</v>
      </c>
      <c r="AE149" s="13">
        <v>0</v>
      </c>
      <c r="AF149" s="13">
        <v>1749471.7</v>
      </c>
      <c r="AG149" s="13">
        <f t="shared" ref="AG149:AG157" si="20">AC149/U149*100</f>
        <v>18.233540042523032</v>
      </c>
      <c r="AH149" s="6"/>
      <c r="AI149" s="2"/>
    </row>
    <row r="150" spans="1:35" ht="89.25" outlineLevel="3" x14ac:dyDescent="0.25">
      <c r="A150" s="4" t="s">
        <v>16</v>
      </c>
      <c r="B150" s="41" t="s">
        <v>138</v>
      </c>
      <c r="C150" s="5">
        <v>0</v>
      </c>
      <c r="D150" s="5">
        <v>12</v>
      </c>
      <c r="E150" s="5" t="s">
        <v>72</v>
      </c>
      <c r="F150" s="5">
        <v>80720</v>
      </c>
      <c r="G150" s="5" t="s">
        <v>17</v>
      </c>
      <c r="H150" s="5"/>
      <c r="I150" s="5"/>
      <c r="J150" s="5"/>
      <c r="K150" s="5"/>
      <c r="L150" s="6">
        <v>0</v>
      </c>
      <c r="M150" s="13">
        <v>8999800</v>
      </c>
      <c r="N150" s="13">
        <v>0</v>
      </c>
      <c r="O150" s="13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8999800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1670656</v>
      </c>
      <c r="AC150" s="13">
        <v>1660258.91</v>
      </c>
      <c r="AD150" s="13">
        <v>0</v>
      </c>
      <c r="AE150" s="13">
        <v>0</v>
      </c>
      <c r="AF150" s="13">
        <v>1660258.91</v>
      </c>
      <c r="AG150" s="13">
        <f t="shared" si="20"/>
        <v>18.447731171803817</v>
      </c>
      <c r="AH150" s="6"/>
      <c r="AI150" s="2"/>
    </row>
    <row r="151" spans="1:35" ht="38.25" outlineLevel="3" x14ac:dyDescent="0.25">
      <c r="A151" s="4" t="s">
        <v>18</v>
      </c>
      <c r="B151" s="41" t="s">
        <v>138</v>
      </c>
      <c r="C151" s="5">
        <v>0</v>
      </c>
      <c r="D151" s="5">
        <v>12</v>
      </c>
      <c r="E151" s="5" t="s">
        <v>72</v>
      </c>
      <c r="F151" s="5">
        <v>80720</v>
      </c>
      <c r="G151" s="5" t="s">
        <v>19</v>
      </c>
      <c r="H151" s="5"/>
      <c r="I151" s="5"/>
      <c r="J151" s="5"/>
      <c r="K151" s="5"/>
      <c r="L151" s="6">
        <v>0</v>
      </c>
      <c r="M151" s="13">
        <v>8999800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8999800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1670656</v>
      </c>
      <c r="AC151" s="13">
        <v>1660258.91</v>
      </c>
      <c r="AD151" s="13">
        <v>0</v>
      </c>
      <c r="AE151" s="13">
        <v>0</v>
      </c>
      <c r="AF151" s="13">
        <v>1660258.91</v>
      </c>
      <c r="AG151" s="13">
        <f t="shared" si="20"/>
        <v>18.447731171803817</v>
      </c>
      <c r="AH151" s="6"/>
      <c r="AI151" s="2"/>
    </row>
    <row r="152" spans="1:35" ht="38.25" outlineLevel="3" x14ac:dyDescent="0.25">
      <c r="A152" s="4" t="s">
        <v>9</v>
      </c>
      <c r="B152" s="41" t="s">
        <v>138</v>
      </c>
      <c r="C152" s="5">
        <v>0</v>
      </c>
      <c r="D152" s="5">
        <v>12</v>
      </c>
      <c r="E152" s="5" t="s">
        <v>72</v>
      </c>
      <c r="F152" s="5">
        <v>80720</v>
      </c>
      <c r="G152" s="5" t="s">
        <v>10</v>
      </c>
      <c r="H152" s="5"/>
      <c r="I152" s="5"/>
      <c r="J152" s="5"/>
      <c r="K152" s="5"/>
      <c r="L152" s="6">
        <v>0</v>
      </c>
      <c r="M152" s="13">
        <v>590000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590000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105424</v>
      </c>
      <c r="AC152" s="13">
        <v>89212.79</v>
      </c>
      <c r="AD152" s="13">
        <v>0</v>
      </c>
      <c r="AE152" s="13">
        <v>0</v>
      </c>
      <c r="AF152" s="13">
        <v>89212.79</v>
      </c>
      <c r="AG152" s="13">
        <f t="shared" si="20"/>
        <v>15.120811864406777</v>
      </c>
      <c r="AH152" s="6"/>
      <c r="AI152" s="2"/>
    </row>
    <row r="153" spans="1:35" ht="51" outlineLevel="3" x14ac:dyDescent="0.25">
      <c r="A153" s="4" t="s">
        <v>11</v>
      </c>
      <c r="B153" s="41" t="s">
        <v>138</v>
      </c>
      <c r="C153" s="5">
        <v>0</v>
      </c>
      <c r="D153" s="5">
        <v>12</v>
      </c>
      <c r="E153" s="5" t="s">
        <v>72</v>
      </c>
      <c r="F153" s="5">
        <v>80720</v>
      </c>
      <c r="G153" s="5" t="s">
        <v>12</v>
      </c>
      <c r="H153" s="5"/>
      <c r="I153" s="5"/>
      <c r="J153" s="5"/>
      <c r="K153" s="5"/>
      <c r="L153" s="6">
        <v>0</v>
      </c>
      <c r="M153" s="13">
        <v>590000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590000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105424</v>
      </c>
      <c r="AC153" s="13">
        <v>89212.79</v>
      </c>
      <c r="AD153" s="13">
        <v>0</v>
      </c>
      <c r="AE153" s="13">
        <v>0</v>
      </c>
      <c r="AF153" s="13">
        <v>89212.79</v>
      </c>
      <c r="AG153" s="13">
        <f t="shared" si="20"/>
        <v>15.120811864406777</v>
      </c>
      <c r="AH153" s="6"/>
      <c r="AI153" s="2"/>
    </row>
    <row r="154" spans="1:35" outlineLevel="3" x14ac:dyDescent="0.25">
      <c r="A154" s="4" t="s">
        <v>3</v>
      </c>
      <c r="B154" s="41" t="s">
        <v>138</v>
      </c>
      <c r="C154" s="5">
        <v>0</v>
      </c>
      <c r="D154" s="5">
        <v>12</v>
      </c>
      <c r="E154" s="5" t="s">
        <v>72</v>
      </c>
      <c r="F154" s="5">
        <v>80720</v>
      </c>
      <c r="G154" s="5" t="s">
        <v>4</v>
      </c>
      <c r="H154" s="5"/>
      <c r="I154" s="5"/>
      <c r="J154" s="5"/>
      <c r="K154" s="5"/>
      <c r="L154" s="6">
        <v>0</v>
      </c>
      <c r="M154" s="13">
        <v>5000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5000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  <c r="AF154" s="13">
        <v>0</v>
      </c>
      <c r="AG154" s="13">
        <f t="shared" si="20"/>
        <v>0</v>
      </c>
      <c r="AH154" s="6"/>
      <c r="AI154" s="2"/>
    </row>
    <row r="155" spans="1:35" ht="25.5" outlineLevel="3" x14ac:dyDescent="0.25">
      <c r="A155" s="4" t="s">
        <v>21</v>
      </c>
      <c r="B155" s="41" t="s">
        <v>138</v>
      </c>
      <c r="C155" s="5">
        <v>0</v>
      </c>
      <c r="D155" s="5">
        <v>12</v>
      </c>
      <c r="E155" s="5" t="s">
        <v>72</v>
      </c>
      <c r="F155" s="5">
        <v>80720</v>
      </c>
      <c r="G155" s="5" t="s">
        <v>22</v>
      </c>
      <c r="H155" s="5"/>
      <c r="I155" s="5"/>
      <c r="J155" s="5"/>
      <c r="K155" s="5"/>
      <c r="L155" s="6">
        <v>0</v>
      </c>
      <c r="M155" s="13">
        <v>5000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5000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f t="shared" si="20"/>
        <v>0</v>
      </c>
      <c r="AH155" s="6"/>
      <c r="AI155" s="2"/>
    </row>
    <row r="156" spans="1:35" ht="76.5" outlineLevel="3" x14ac:dyDescent="0.25">
      <c r="A156" s="38" t="s">
        <v>142</v>
      </c>
      <c r="B156" s="41" t="s">
        <v>138</v>
      </c>
      <c r="C156" s="5">
        <v>0</v>
      </c>
      <c r="D156" s="5">
        <v>13</v>
      </c>
      <c r="E156" s="5"/>
      <c r="F156" s="5"/>
      <c r="G156" s="5"/>
      <c r="H156" s="5"/>
      <c r="I156" s="5"/>
      <c r="J156" s="5"/>
      <c r="K156" s="5"/>
      <c r="L156" s="6"/>
      <c r="M156" s="13">
        <f>M157</f>
        <v>3500266</v>
      </c>
      <c r="N156" s="13"/>
      <c r="O156" s="13"/>
      <c r="P156" s="13"/>
      <c r="Q156" s="13"/>
      <c r="R156" s="13"/>
      <c r="S156" s="13"/>
      <c r="T156" s="13"/>
      <c r="U156" s="13">
        <f>U157</f>
        <v>3500266</v>
      </c>
      <c r="V156" s="13"/>
      <c r="W156" s="13"/>
      <c r="X156" s="13"/>
      <c r="Y156" s="13"/>
      <c r="Z156" s="13"/>
      <c r="AA156" s="13"/>
      <c r="AB156" s="13"/>
      <c r="AC156" s="13">
        <f>AC157</f>
        <v>873440</v>
      </c>
      <c r="AD156" s="13"/>
      <c r="AE156" s="13"/>
      <c r="AF156" s="13"/>
      <c r="AG156" s="13">
        <f t="shared" si="20"/>
        <v>24.953532102988742</v>
      </c>
      <c r="AH156" s="6"/>
      <c r="AI156" s="2"/>
    </row>
    <row r="157" spans="1:35" ht="25.5" outlineLevel="3" x14ac:dyDescent="0.25">
      <c r="A157" s="38" t="s">
        <v>137</v>
      </c>
      <c r="B157" s="41" t="s">
        <v>138</v>
      </c>
      <c r="C157" s="5">
        <v>0</v>
      </c>
      <c r="D157" s="5">
        <v>13</v>
      </c>
      <c r="E157" s="5">
        <v>901</v>
      </c>
      <c r="F157" s="5"/>
      <c r="G157" s="5"/>
      <c r="H157" s="5"/>
      <c r="I157" s="5"/>
      <c r="J157" s="5"/>
      <c r="K157" s="5"/>
      <c r="L157" s="6"/>
      <c r="M157" s="13">
        <f>M158+M161+M164</f>
        <v>3500266</v>
      </c>
      <c r="N157" s="13"/>
      <c r="O157" s="13"/>
      <c r="P157" s="13"/>
      <c r="Q157" s="13"/>
      <c r="R157" s="13"/>
      <c r="S157" s="13"/>
      <c r="T157" s="13"/>
      <c r="U157" s="13">
        <f t="shared" ref="U157:AC157" si="21">U158+U161+U164</f>
        <v>3500266</v>
      </c>
      <c r="V157" s="13">
        <f t="shared" si="21"/>
        <v>0</v>
      </c>
      <c r="W157" s="13">
        <f t="shared" si="21"/>
        <v>0</v>
      </c>
      <c r="X157" s="13">
        <f t="shared" si="21"/>
        <v>0</v>
      </c>
      <c r="Y157" s="13">
        <f t="shared" si="21"/>
        <v>0</v>
      </c>
      <c r="Z157" s="13">
        <f t="shared" si="21"/>
        <v>0</v>
      </c>
      <c r="AA157" s="13">
        <f t="shared" si="21"/>
        <v>0</v>
      </c>
      <c r="AB157" s="13">
        <f t="shared" si="21"/>
        <v>873906</v>
      </c>
      <c r="AC157" s="13">
        <f t="shared" si="21"/>
        <v>873440</v>
      </c>
      <c r="AD157" s="13"/>
      <c r="AE157" s="13"/>
      <c r="AF157" s="13"/>
      <c r="AG157" s="13">
        <f t="shared" si="20"/>
        <v>24.953532102988742</v>
      </c>
      <c r="AH157" s="6"/>
      <c r="AI157" s="2"/>
    </row>
    <row r="158" spans="1:35" ht="25.5" outlineLevel="3" x14ac:dyDescent="0.25">
      <c r="A158" s="4" t="s">
        <v>90</v>
      </c>
      <c r="B158" s="41" t="s">
        <v>138</v>
      </c>
      <c r="C158" s="5">
        <v>0</v>
      </c>
      <c r="D158" s="5">
        <v>13</v>
      </c>
      <c r="E158" s="5" t="s">
        <v>72</v>
      </c>
      <c r="F158" s="5">
        <v>80600</v>
      </c>
      <c r="G158" s="5"/>
      <c r="H158" s="5"/>
      <c r="I158" s="5"/>
      <c r="J158" s="5"/>
      <c r="K158" s="5"/>
      <c r="L158" s="6">
        <v>0</v>
      </c>
      <c r="M158" s="13">
        <v>3432766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3432766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868906</v>
      </c>
      <c r="AC158" s="13">
        <v>868440</v>
      </c>
      <c r="AD158" s="13">
        <v>0</v>
      </c>
      <c r="AE158" s="13">
        <v>0</v>
      </c>
      <c r="AF158" s="13">
        <v>868440</v>
      </c>
      <c r="AG158" s="13">
        <f t="shared" ref="AG158:AG168" si="22">AC158/U158*100</f>
        <v>25.298549333103391</v>
      </c>
      <c r="AH158" s="6"/>
      <c r="AI158" s="2"/>
    </row>
    <row r="159" spans="1:35" ht="38.25" outlineLevel="3" x14ac:dyDescent="0.25">
      <c r="A159" s="4" t="s">
        <v>33</v>
      </c>
      <c r="B159" s="41" t="s">
        <v>138</v>
      </c>
      <c r="C159" s="5">
        <v>0</v>
      </c>
      <c r="D159" s="5">
        <v>13</v>
      </c>
      <c r="E159" s="5" t="s">
        <v>72</v>
      </c>
      <c r="F159" s="5">
        <v>80600</v>
      </c>
      <c r="G159" s="5" t="s">
        <v>34</v>
      </c>
      <c r="H159" s="5"/>
      <c r="I159" s="5"/>
      <c r="J159" s="5"/>
      <c r="K159" s="5"/>
      <c r="L159" s="6">
        <v>0</v>
      </c>
      <c r="M159" s="13">
        <v>3432766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3432766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868906</v>
      </c>
      <c r="AC159" s="13">
        <v>868440</v>
      </c>
      <c r="AD159" s="13">
        <v>0</v>
      </c>
      <c r="AE159" s="13">
        <v>0</v>
      </c>
      <c r="AF159" s="13">
        <v>868440</v>
      </c>
      <c r="AG159" s="13">
        <f t="shared" si="22"/>
        <v>25.298549333103391</v>
      </c>
      <c r="AH159" s="6"/>
      <c r="AI159" s="2"/>
    </row>
    <row r="160" spans="1:35" ht="25.5" outlineLevel="3" x14ac:dyDescent="0.25">
      <c r="A160" s="4" t="s">
        <v>35</v>
      </c>
      <c r="B160" s="41" t="s">
        <v>138</v>
      </c>
      <c r="C160" s="5">
        <v>0</v>
      </c>
      <c r="D160" s="5">
        <v>13</v>
      </c>
      <c r="E160" s="5" t="s">
        <v>72</v>
      </c>
      <c r="F160" s="5">
        <v>80600</v>
      </c>
      <c r="G160" s="5" t="s">
        <v>36</v>
      </c>
      <c r="H160" s="5"/>
      <c r="I160" s="5"/>
      <c r="J160" s="5"/>
      <c r="K160" s="5"/>
      <c r="L160" s="6">
        <v>0</v>
      </c>
      <c r="M160" s="13">
        <v>3432766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3432766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868906</v>
      </c>
      <c r="AC160" s="13">
        <v>868440</v>
      </c>
      <c r="AD160" s="13">
        <v>0</v>
      </c>
      <c r="AE160" s="13">
        <v>0</v>
      </c>
      <c r="AF160" s="13">
        <v>868440</v>
      </c>
      <c r="AG160" s="13">
        <f t="shared" si="22"/>
        <v>25.298549333103391</v>
      </c>
      <c r="AH160" s="6"/>
      <c r="AI160" s="2"/>
    </row>
    <row r="161" spans="1:35" ht="25.5" outlineLevel="3" x14ac:dyDescent="0.25">
      <c r="A161" s="4" t="s">
        <v>91</v>
      </c>
      <c r="B161" s="41" t="s">
        <v>138</v>
      </c>
      <c r="C161" s="5">
        <v>0</v>
      </c>
      <c r="D161" s="5">
        <v>13</v>
      </c>
      <c r="E161" s="5" t="s">
        <v>72</v>
      </c>
      <c r="F161" s="5">
        <v>82300</v>
      </c>
      <c r="G161" s="5"/>
      <c r="H161" s="5"/>
      <c r="I161" s="5"/>
      <c r="J161" s="5"/>
      <c r="K161" s="5"/>
      <c r="L161" s="6">
        <v>0</v>
      </c>
      <c r="M161" s="13">
        <v>50200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50200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5000</v>
      </c>
      <c r="AC161" s="13">
        <v>5000</v>
      </c>
      <c r="AD161" s="13">
        <v>0</v>
      </c>
      <c r="AE161" s="13">
        <v>0</v>
      </c>
      <c r="AF161" s="13">
        <v>5000</v>
      </c>
      <c r="AG161" s="13">
        <f t="shared" si="22"/>
        <v>9.9601593625498008</v>
      </c>
      <c r="AH161" s="6"/>
      <c r="AI161" s="2"/>
    </row>
    <row r="162" spans="1:35" ht="38.25" outlineLevel="3" x14ac:dyDescent="0.25">
      <c r="A162" s="4" t="s">
        <v>9</v>
      </c>
      <c r="B162" s="41" t="s">
        <v>138</v>
      </c>
      <c r="C162" s="5">
        <v>0</v>
      </c>
      <c r="D162" s="5">
        <v>13</v>
      </c>
      <c r="E162" s="5" t="s">
        <v>72</v>
      </c>
      <c r="F162" s="5">
        <v>82300</v>
      </c>
      <c r="G162" s="5" t="s">
        <v>10</v>
      </c>
      <c r="H162" s="5"/>
      <c r="I162" s="5"/>
      <c r="J162" s="5"/>
      <c r="K162" s="5"/>
      <c r="L162" s="6">
        <v>0</v>
      </c>
      <c r="M162" s="13">
        <v>50200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50200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5000</v>
      </c>
      <c r="AC162" s="13">
        <v>5000</v>
      </c>
      <c r="AD162" s="13">
        <v>0</v>
      </c>
      <c r="AE162" s="13">
        <v>0</v>
      </c>
      <c r="AF162" s="13">
        <v>5000</v>
      </c>
      <c r="AG162" s="13">
        <f t="shared" si="22"/>
        <v>9.9601593625498008</v>
      </c>
      <c r="AH162" s="6"/>
      <c r="AI162" s="2"/>
    </row>
    <row r="163" spans="1:35" ht="51" outlineLevel="3" x14ac:dyDescent="0.25">
      <c r="A163" s="4" t="s">
        <v>11</v>
      </c>
      <c r="B163" s="41" t="s">
        <v>138</v>
      </c>
      <c r="C163" s="5">
        <v>0</v>
      </c>
      <c r="D163" s="5">
        <v>13</v>
      </c>
      <c r="E163" s="5" t="s">
        <v>72</v>
      </c>
      <c r="F163" s="5">
        <v>82300</v>
      </c>
      <c r="G163" s="5" t="s">
        <v>12</v>
      </c>
      <c r="H163" s="5"/>
      <c r="I163" s="5"/>
      <c r="J163" s="5"/>
      <c r="K163" s="5"/>
      <c r="L163" s="6">
        <v>0</v>
      </c>
      <c r="M163" s="13">
        <v>50200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50200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5000</v>
      </c>
      <c r="AC163" s="13">
        <v>5000</v>
      </c>
      <c r="AD163" s="13">
        <v>0</v>
      </c>
      <c r="AE163" s="13">
        <v>0</v>
      </c>
      <c r="AF163" s="13">
        <v>5000</v>
      </c>
      <c r="AG163" s="13">
        <f t="shared" si="22"/>
        <v>9.9601593625498008</v>
      </c>
      <c r="AH163" s="6"/>
      <c r="AI163" s="2"/>
    </row>
    <row r="164" spans="1:35" ht="25.5" outlineLevel="3" x14ac:dyDescent="0.25">
      <c r="A164" s="38" t="s">
        <v>149</v>
      </c>
      <c r="B164" s="40" t="s">
        <v>138</v>
      </c>
      <c r="C164" s="40" t="s">
        <v>118</v>
      </c>
      <c r="D164" s="40" t="s">
        <v>150</v>
      </c>
      <c r="E164" s="40" t="s">
        <v>72</v>
      </c>
      <c r="F164" s="40" t="s">
        <v>151</v>
      </c>
      <c r="G164" s="55"/>
      <c r="H164" s="55">
        <v>17300</v>
      </c>
      <c r="I164" s="55">
        <v>17300</v>
      </c>
      <c r="J164" s="5"/>
      <c r="K164" s="5"/>
      <c r="L164" s="6"/>
      <c r="M164" s="13">
        <v>17300</v>
      </c>
      <c r="N164" s="13"/>
      <c r="O164" s="13"/>
      <c r="P164" s="13"/>
      <c r="Q164" s="13"/>
      <c r="R164" s="13"/>
      <c r="S164" s="13"/>
      <c r="T164" s="13"/>
      <c r="U164" s="13">
        <v>17300</v>
      </c>
      <c r="V164" s="13"/>
      <c r="W164" s="13"/>
      <c r="X164" s="13"/>
      <c r="Y164" s="13"/>
      <c r="Z164" s="13"/>
      <c r="AA164" s="13"/>
      <c r="AB164" s="13"/>
      <c r="AC164" s="13">
        <v>0</v>
      </c>
      <c r="AD164" s="13"/>
      <c r="AE164" s="13"/>
      <c r="AF164" s="13"/>
      <c r="AG164" s="13">
        <f t="shared" si="22"/>
        <v>0</v>
      </c>
      <c r="AH164" s="6"/>
      <c r="AI164" s="2"/>
    </row>
    <row r="165" spans="1:35" ht="38.25" outlineLevel="3" x14ac:dyDescent="0.25">
      <c r="A165" s="38" t="s">
        <v>152</v>
      </c>
      <c r="B165" s="40" t="s">
        <v>138</v>
      </c>
      <c r="C165" s="40" t="s">
        <v>118</v>
      </c>
      <c r="D165" s="40" t="s">
        <v>150</v>
      </c>
      <c r="E165" s="40" t="s">
        <v>72</v>
      </c>
      <c r="F165" s="40" t="s">
        <v>151</v>
      </c>
      <c r="G165" s="5" t="s">
        <v>10</v>
      </c>
      <c r="H165" s="55">
        <v>17300</v>
      </c>
      <c r="I165" s="55">
        <v>17300</v>
      </c>
      <c r="J165" s="5"/>
      <c r="K165" s="5"/>
      <c r="L165" s="6"/>
      <c r="M165" s="13">
        <v>17300</v>
      </c>
      <c r="N165" s="13"/>
      <c r="O165" s="13"/>
      <c r="P165" s="13"/>
      <c r="Q165" s="13"/>
      <c r="R165" s="13"/>
      <c r="S165" s="13"/>
      <c r="T165" s="13"/>
      <c r="U165" s="13">
        <v>17300</v>
      </c>
      <c r="V165" s="13"/>
      <c r="W165" s="13"/>
      <c r="X165" s="13"/>
      <c r="Y165" s="13"/>
      <c r="Z165" s="13"/>
      <c r="AA165" s="13"/>
      <c r="AB165" s="13"/>
      <c r="AC165" s="13">
        <v>0</v>
      </c>
      <c r="AD165" s="13"/>
      <c r="AE165" s="13"/>
      <c r="AF165" s="13"/>
      <c r="AG165" s="13">
        <f t="shared" si="22"/>
        <v>0</v>
      </c>
      <c r="AH165" s="6"/>
      <c r="AI165" s="2"/>
    </row>
    <row r="166" spans="1:35" ht="38.25" outlineLevel="3" x14ac:dyDescent="0.25">
      <c r="A166" s="38" t="s">
        <v>153</v>
      </c>
      <c r="B166" s="40" t="s">
        <v>138</v>
      </c>
      <c r="C166" s="40" t="s">
        <v>118</v>
      </c>
      <c r="D166" s="40" t="s">
        <v>150</v>
      </c>
      <c r="E166" s="40" t="s">
        <v>72</v>
      </c>
      <c r="F166" s="40" t="s">
        <v>151</v>
      </c>
      <c r="G166" s="5" t="s">
        <v>12</v>
      </c>
      <c r="H166" s="55">
        <v>17300</v>
      </c>
      <c r="I166" s="55">
        <v>17300</v>
      </c>
      <c r="J166" s="5"/>
      <c r="K166" s="5"/>
      <c r="L166" s="6"/>
      <c r="M166" s="13">
        <v>17300</v>
      </c>
      <c r="N166" s="13"/>
      <c r="O166" s="13"/>
      <c r="P166" s="13"/>
      <c r="Q166" s="13"/>
      <c r="R166" s="13"/>
      <c r="S166" s="13"/>
      <c r="T166" s="13"/>
      <c r="U166" s="13">
        <v>17300</v>
      </c>
      <c r="V166" s="13"/>
      <c r="W166" s="13"/>
      <c r="X166" s="13"/>
      <c r="Y166" s="13"/>
      <c r="Z166" s="13"/>
      <c r="AA166" s="13"/>
      <c r="AB166" s="13"/>
      <c r="AC166" s="13">
        <v>0</v>
      </c>
      <c r="AD166" s="13"/>
      <c r="AE166" s="13"/>
      <c r="AF166" s="13"/>
      <c r="AG166" s="13">
        <f t="shared" si="22"/>
        <v>0</v>
      </c>
      <c r="AH166" s="6"/>
      <c r="AI166" s="2"/>
    </row>
    <row r="167" spans="1:35" ht="63.75" outlineLevel="3" x14ac:dyDescent="0.25">
      <c r="A167" s="38" t="s">
        <v>143</v>
      </c>
      <c r="B167" s="41" t="s">
        <v>138</v>
      </c>
      <c r="C167" s="5">
        <v>0</v>
      </c>
      <c r="D167" s="5">
        <v>14</v>
      </c>
      <c r="E167" s="5"/>
      <c r="F167" s="5"/>
      <c r="G167" s="5"/>
      <c r="H167" s="5"/>
      <c r="I167" s="5"/>
      <c r="J167" s="5"/>
      <c r="K167" s="5"/>
      <c r="L167" s="6"/>
      <c r="M167" s="13">
        <f>M168</f>
        <v>150020.65</v>
      </c>
      <c r="N167" s="13"/>
      <c r="O167" s="13"/>
      <c r="P167" s="13"/>
      <c r="Q167" s="13"/>
      <c r="R167" s="13"/>
      <c r="S167" s="13"/>
      <c r="T167" s="13"/>
      <c r="U167" s="13">
        <f>U168</f>
        <v>150020.65</v>
      </c>
      <c r="V167" s="13"/>
      <c r="W167" s="13"/>
      <c r="X167" s="13"/>
      <c r="Y167" s="13"/>
      <c r="Z167" s="13"/>
      <c r="AA167" s="13"/>
      <c r="AB167" s="13"/>
      <c r="AC167" s="13">
        <f>AC168</f>
        <v>40959.46</v>
      </c>
      <c r="AD167" s="13"/>
      <c r="AE167" s="13"/>
      <c r="AF167" s="13"/>
      <c r="AG167" s="13">
        <f t="shared" si="22"/>
        <v>27.302548015889812</v>
      </c>
      <c r="AH167" s="6"/>
      <c r="AI167" s="2"/>
    </row>
    <row r="168" spans="1:35" ht="25.5" outlineLevel="3" x14ac:dyDescent="0.25">
      <c r="A168" s="38" t="s">
        <v>137</v>
      </c>
      <c r="B168" s="41" t="s">
        <v>138</v>
      </c>
      <c r="C168" s="5">
        <v>0</v>
      </c>
      <c r="D168" s="5">
        <v>14</v>
      </c>
      <c r="E168" s="5">
        <v>902</v>
      </c>
      <c r="F168" s="5"/>
      <c r="G168" s="5"/>
      <c r="H168" s="5"/>
      <c r="I168" s="5"/>
      <c r="J168" s="5"/>
      <c r="K168" s="5"/>
      <c r="L168" s="6"/>
      <c r="M168" s="13">
        <f>M169+M172</f>
        <v>150020.65</v>
      </c>
      <c r="N168" s="13"/>
      <c r="O168" s="13"/>
      <c r="P168" s="13"/>
      <c r="Q168" s="13"/>
      <c r="R168" s="13"/>
      <c r="S168" s="13"/>
      <c r="T168" s="13"/>
      <c r="U168" s="13">
        <f t="shared" ref="U168:AC168" si="23">U169+U172</f>
        <v>150020.65</v>
      </c>
      <c r="V168" s="13">
        <f t="shared" si="23"/>
        <v>0</v>
      </c>
      <c r="W168" s="13">
        <f t="shared" si="23"/>
        <v>0</v>
      </c>
      <c r="X168" s="13">
        <f t="shared" si="23"/>
        <v>0</v>
      </c>
      <c r="Y168" s="13">
        <f t="shared" si="23"/>
        <v>0</v>
      </c>
      <c r="Z168" s="13">
        <f t="shared" si="23"/>
        <v>0</v>
      </c>
      <c r="AA168" s="13">
        <f t="shared" si="23"/>
        <v>0</v>
      </c>
      <c r="AB168" s="13">
        <f t="shared" si="23"/>
        <v>40959.46</v>
      </c>
      <c r="AC168" s="13">
        <f t="shared" si="23"/>
        <v>40959.46</v>
      </c>
      <c r="AD168" s="13"/>
      <c r="AE168" s="13"/>
      <c r="AF168" s="13"/>
      <c r="AG168" s="13">
        <f t="shared" si="22"/>
        <v>27.302548015889812</v>
      </c>
      <c r="AH168" s="6"/>
      <c r="AI168" s="2"/>
    </row>
    <row r="169" spans="1:35" ht="51" outlineLevel="3" x14ac:dyDescent="0.25">
      <c r="A169" s="4" t="s">
        <v>83</v>
      </c>
      <c r="B169" s="41" t="s">
        <v>138</v>
      </c>
      <c r="C169" s="5">
        <v>0</v>
      </c>
      <c r="D169" s="5">
        <v>14</v>
      </c>
      <c r="E169" s="5" t="s">
        <v>72</v>
      </c>
      <c r="F169" s="5">
        <v>16710</v>
      </c>
      <c r="G169" s="5"/>
      <c r="H169" s="5"/>
      <c r="I169" s="5"/>
      <c r="J169" s="5"/>
      <c r="K169" s="5"/>
      <c r="L169" s="6">
        <v>0</v>
      </c>
      <c r="M169" s="13">
        <v>60000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60000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6000</v>
      </c>
      <c r="AC169" s="13">
        <v>6000</v>
      </c>
      <c r="AD169" s="13">
        <v>0</v>
      </c>
      <c r="AE169" s="13">
        <v>0</v>
      </c>
      <c r="AF169" s="13">
        <v>6000</v>
      </c>
      <c r="AG169" s="13">
        <f t="shared" ref="AG169:AG176" si="24">AC169/U169*100</f>
        <v>10</v>
      </c>
      <c r="AH169" s="6"/>
      <c r="AI169" s="2"/>
    </row>
    <row r="170" spans="1:35" ht="25.5" outlineLevel="3" x14ac:dyDescent="0.25">
      <c r="A170" s="4" t="s">
        <v>64</v>
      </c>
      <c r="B170" s="41" t="s">
        <v>138</v>
      </c>
      <c r="C170" s="5">
        <v>0</v>
      </c>
      <c r="D170" s="5">
        <v>14</v>
      </c>
      <c r="E170" s="5" t="s">
        <v>72</v>
      </c>
      <c r="F170" s="5">
        <v>16710</v>
      </c>
      <c r="G170" s="5" t="s">
        <v>65</v>
      </c>
      <c r="H170" s="5"/>
      <c r="I170" s="5"/>
      <c r="J170" s="5"/>
      <c r="K170" s="5"/>
      <c r="L170" s="6">
        <v>0</v>
      </c>
      <c r="M170" s="13">
        <v>60000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60000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6000</v>
      </c>
      <c r="AC170" s="13">
        <v>6000</v>
      </c>
      <c r="AD170" s="13">
        <v>0</v>
      </c>
      <c r="AE170" s="13">
        <v>0</v>
      </c>
      <c r="AF170" s="13">
        <v>6000</v>
      </c>
      <c r="AG170" s="13">
        <f t="shared" si="24"/>
        <v>10</v>
      </c>
      <c r="AH170" s="6"/>
      <c r="AI170" s="2"/>
    </row>
    <row r="171" spans="1:35" ht="38.25" outlineLevel="3" x14ac:dyDescent="0.25">
      <c r="A171" s="4" t="s">
        <v>66</v>
      </c>
      <c r="B171" s="41" t="s">
        <v>138</v>
      </c>
      <c r="C171" s="5">
        <v>0</v>
      </c>
      <c r="D171" s="5">
        <v>14</v>
      </c>
      <c r="E171" s="5" t="s">
        <v>72</v>
      </c>
      <c r="F171" s="5">
        <v>16710</v>
      </c>
      <c r="G171" s="5" t="s">
        <v>67</v>
      </c>
      <c r="H171" s="5"/>
      <c r="I171" s="5"/>
      <c r="J171" s="5"/>
      <c r="K171" s="5"/>
      <c r="L171" s="6">
        <v>0</v>
      </c>
      <c r="M171" s="13">
        <v>60000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60000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6000</v>
      </c>
      <c r="AC171" s="13">
        <v>6000</v>
      </c>
      <c r="AD171" s="13">
        <v>0</v>
      </c>
      <c r="AE171" s="13">
        <v>0</v>
      </c>
      <c r="AF171" s="13">
        <v>6000</v>
      </c>
      <c r="AG171" s="13">
        <f t="shared" si="24"/>
        <v>10</v>
      </c>
      <c r="AH171" s="6"/>
      <c r="AI171" s="2"/>
    </row>
    <row r="172" spans="1:35" ht="51" outlineLevel="3" x14ac:dyDescent="0.25">
      <c r="A172" s="4" t="s">
        <v>88</v>
      </c>
      <c r="B172" s="41" t="s">
        <v>138</v>
      </c>
      <c r="C172" s="5">
        <v>0</v>
      </c>
      <c r="D172" s="5">
        <v>14</v>
      </c>
      <c r="E172" s="5" t="s">
        <v>72</v>
      </c>
      <c r="F172" s="5">
        <v>52600</v>
      </c>
      <c r="G172" s="5"/>
      <c r="H172" s="5"/>
      <c r="I172" s="5"/>
      <c r="J172" s="5"/>
      <c r="K172" s="5"/>
      <c r="L172" s="6">
        <v>0</v>
      </c>
      <c r="M172" s="13">
        <v>90020.65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90020.65</v>
      </c>
      <c r="V172" s="13">
        <v>0</v>
      </c>
      <c r="W172" s="13">
        <v>0</v>
      </c>
      <c r="X172" s="13">
        <v>0</v>
      </c>
      <c r="Y172" s="13">
        <v>0</v>
      </c>
      <c r="Z172" s="13">
        <v>0</v>
      </c>
      <c r="AA172" s="13">
        <v>0</v>
      </c>
      <c r="AB172" s="13">
        <v>34959.46</v>
      </c>
      <c r="AC172" s="13">
        <v>34959.46</v>
      </c>
      <c r="AD172" s="13">
        <v>0</v>
      </c>
      <c r="AE172" s="13">
        <v>0</v>
      </c>
      <c r="AF172" s="13">
        <v>34959.46</v>
      </c>
      <c r="AG172" s="13">
        <f t="shared" si="24"/>
        <v>38.834933984591316</v>
      </c>
      <c r="AH172" s="6"/>
      <c r="AI172" s="2"/>
    </row>
    <row r="173" spans="1:35" ht="25.5" outlineLevel="3" x14ac:dyDescent="0.25">
      <c r="A173" s="4" t="s">
        <v>64</v>
      </c>
      <c r="B173" s="41" t="s">
        <v>138</v>
      </c>
      <c r="C173" s="5">
        <v>0</v>
      </c>
      <c r="D173" s="5">
        <v>14</v>
      </c>
      <c r="E173" s="5" t="s">
        <v>72</v>
      </c>
      <c r="F173" s="5">
        <v>52600</v>
      </c>
      <c r="G173" s="5" t="s">
        <v>65</v>
      </c>
      <c r="H173" s="5"/>
      <c r="I173" s="5"/>
      <c r="J173" s="5"/>
      <c r="K173" s="5"/>
      <c r="L173" s="6">
        <v>0</v>
      </c>
      <c r="M173" s="13">
        <v>90020.65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90020.65</v>
      </c>
      <c r="V173" s="13">
        <v>0</v>
      </c>
      <c r="W173" s="13">
        <v>0</v>
      </c>
      <c r="X173" s="13">
        <v>0</v>
      </c>
      <c r="Y173" s="13">
        <v>0</v>
      </c>
      <c r="Z173" s="13">
        <v>0</v>
      </c>
      <c r="AA173" s="13">
        <v>0</v>
      </c>
      <c r="AB173" s="13">
        <v>34959.46</v>
      </c>
      <c r="AC173" s="13">
        <v>34959.46</v>
      </c>
      <c r="AD173" s="13">
        <v>0</v>
      </c>
      <c r="AE173" s="13">
        <v>0</v>
      </c>
      <c r="AF173" s="13">
        <v>34959.46</v>
      </c>
      <c r="AG173" s="13">
        <f t="shared" si="24"/>
        <v>38.834933984591316</v>
      </c>
      <c r="AH173" s="6"/>
      <c r="AI173" s="2"/>
    </row>
    <row r="174" spans="1:35" ht="25.5" outlineLevel="3" x14ac:dyDescent="0.25">
      <c r="A174" s="4" t="s">
        <v>86</v>
      </c>
      <c r="B174" s="41" t="s">
        <v>138</v>
      </c>
      <c r="C174" s="5">
        <v>0</v>
      </c>
      <c r="D174" s="5">
        <v>14</v>
      </c>
      <c r="E174" s="5" t="s">
        <v>72</v>
      </c>
      <c r="F174" s="5">
        <v>52600</v>
      </c>
      <c r="G174" s="5" t="s">
        <v>87</v>
      </c>
      <c r="H174" s="5"/>
      <c r="I174" s="5"/>
      <c r="J174" s="5"/>
      <c r="K174" s="5"/>
      <c r="L174" s="6">
        <v>0</v>
      </c>
      <c r="M174" s="13">
        <v>90020.65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90020.65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34959.46</v>
      </c>
      <c r="AC174" s="13">
        <v>34959.46</v>
      </c>
      <c r="AD174" s="13">
        <v>0</v>
      </c>
      <c r="AE174" s="13">
        <v>0</v>
      </c>
      <c r="AF174" s="13">
        <v>34959.46</v>
      </c>
      <c r="AG174" s="13">
        <f t="shared" si="24"/>
        <v>38.834933984591316</v>
      </c>
      <c r="AH174" s="6"/>
      <c r="AI174" s="2"/>
    </row>
    <row r="175" spans="1:35" ht="25.5" outlineLevel="3" x14ac:dyDescent="0.25">
      <c r="A175" s="38" t="s">
        <v>144</v>
      </c>
      <c r="B175" s="41" t="s">
        <v>138</v>
      </c>
      <c r="C175" s="5">
        <v>0</v>
      </c>
      <c r="D175" s="5">
        <v>15</v>
      </c>
      <c r="E175" s="5"/>
      <c r="F175" s="5"/>
      <c r="G175" s="5"/>
      <c r="H175" s="5"/>
      <c r="I175" s="5"/>
      <c r="J175" s="5"/>
      <c r="K175" s="5"/>
      <c r="L175" s="6"/>
      <c r="M175" s="13">
        <f>M176</f>
        <v>481371</v>
      </c>
      <c r="N175" s="13"/>
      <c r="O175" s="13"/>
      <c r="P175" s="13"/>
      <c r="Q175" s="13"/>
      <c r="R175" s="13"/>
      <c r="S175" s="13"/>
      <c r="T175" s="13"/>
      <c r="U175" s="13">
        <f>U176</f>
        <v>481371</v>
      </c>
      <c r="V175" s="13"/>
      <c r="W175" s="13"/>
      <c r="X175" s="13"/>
      <c r="Y175" s="13"/>
      <c r="Z175" s="13"/>
      <c r="AA175" s="13"/>
      <c r="AB175" s="13"/>
      <c r="AC175" s="13">
        <v>0</v>
      </c>
      <c r="AD175" s="13"/>
      <c r="AE175" s="13"/>
      <c r="AF175" s="13"/>
      <c r="AG175" s="13">
        <f t="shared" si="24"/>
        <v>0</v>
      </c>
      <c r="AH175" s="6"/>
      <c r="AI175" s="2"/>
    </row>
    <row r="176" spans="1:35" ht="25.5" outlineLevel="3" x14ac:dyDescent="0.25">
      <c r="A176" s="38" t="s">
        <v>137</v>
      </c>
      <c r="B176" s="41" t="s">
        <v>138</v>
      </c>
      <c r="C176" s="5">
        <v>0</v>
      </c>
      <c r="D176" s="5">
        <v>15</v>
      </c>
      <c r="E176" s="5">
        <v>902</v>
      </c>
      <c r="F176" s="5"/>
      <c r="G176" s="5"/>
      <c r="H176" s="5"/>
      <c r="I176" s="5"/>
      <c r="J176" s="5"/>
      <c r="K176" s="5"/>
      <c r="L176" s="6"/>
      <c r="M176" s="13">
        <f>M177</f>
        <v>481371</v>
      </c>
      <c r="N176" s="13"/>
      <c r="O176" s="13"/>
      <c r="P176" s="13"/>
      <c r="Q176" s="13"/>
      <c r="R176" s="13"/>
      <c r="S176" s="13"/>
      <c r="T176" s="13"/>
      <c r="U176" s="13">
        <f>U177</f>
        <v>481371</v>
      </c>
      <c r="V176" s="13"/>
      <c r="W176" s="13"/>
      <c r="X176" s="13"/>
      <c r="Y176" s="13"/>
      <c r="Z176" s="13"/>
      <c r="AA176" s="13"/>
      <c r="AB176" s="13"/>
      <c r="AC176" s="13">
        <v>0</v>
      </c>
      <c r="AD176" s="13"/>
      <c r="AE176" s="13"/>
      <c r="AF176" s="13"/>
      <c r="AG176" s="13">
        <f t="shared" si="24"/>
        <v>0</v>
      </c>
      <c r="AH176" s="6"/>
      <c r="AI176" s="2"/>
    </row>
    <row r="177" spans="1:35" ht="25.5" outlineLevel="3" x14ac:dyDescent="0.25">
      <c r="A177" s="4" t="s">
        <v>81</v>
      </c>
      <c r="B177" s="41" t="s">
        <v>138</v>
      </c>
      <c r="C177" s="5">
        <v>0</v>
      </c>
      <c r="D177" s="5">
        <v>15</v>
      </c>
      <c r="E177" s="5" t="s">
        <v>72</v>
      </c>
      <c r="F177" s="5" t="s">
        <v>145</v>
      </c>
      <c r="G177" s="5"/>
      <c r="H177" s="5"/>
      <c r="I177" s="5"/>
      <c r="J177" s="5"/>
      <c r="K177" s="5"/>
      <c r="L177" s="6">
        <v>0</v>
      </c>
      <c r="M177" s="13">
        <v>481371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481371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13">
        <v>0</v>
      </c>
      <c r="AD177" s="13">
        <v>0</v>
      </c>
      <c r="AE177" s="13">
        <v>0</v>
      </c>
      <c r="AF177" s="13">
        <v>0</v>
      </c>
      <c r="AG177" s="13">
        <f t="shared" ref="AG177:AG181" si="25">AC177/U177*100</f>
        <v>0</v>
      </c>
      <c r="AH177" s="6"/>
      <c r="AI177" s="2"/>
    </row>
    <row r="178" spans="1:35" ht="38.25" outlineLevel="3" x14ac:dyDescent="0.25">
      <c r="A178" s="4" t="s">
        <v>33</v>
      </c>
      <c r="B178" s="41" t="s">
        <v>138</v>
      </c>
      <c r="C178" s="5">
        <v>0</v>
      </c>
      <c r="D178" s="5">
        <v>15</v>
      </c>
      <c r="E178" s="5" t="s">
        <v>72</v>
      </c>
      <c r="F178" s="5" t="s">
        <v>145</v>
      </c>
      <c r="G178" s="5" t="s">
        <v>34</v>
      </c>
      <c r="H178" s="5"/>
      <c r="I178" s="5"/>
      <c r="J178" s="5"/>
      <c r="K178" s="5"/>
      <c r="L178" s="6">
        <v>0</v>
      </c>
      <c r="M178" s="13">
        <v>481371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481371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f t="shared" si="25"/>
        <v>0</v>
      </c>
      <c r="AH178" s="6"/>
      <c r="AI178" s="2"/>
    </row>
    <row r="179" spans="1:35" ht="25.5" outlineLevel="3" x14ac:dyDescent="0.25">
      <c r="A179" s="4" t="s">
        <v>35</v>
      </c>
      <c r="B179" s="41" t="s">
        <v>138</v>
      </c>
      <c r="C179" s="5">
        <v>0</v>
      </c>
      <c r="D179" s="5">
        <v>15</v>
      </c>
      <c r="E179" s="5" t="s">
        <v>72</v>
      </c>
      <c r="F179" s="5" t="s">
        <v>145</v>
      </c>
      <c r="G179" s="5" t="s">
        <v>36</v>
      </c>
      <c r="H179" s="5"/>
      <c r="I179" s="5"/>
      <c r="J179" s="5"/>
      <c r="K179" s="5"/>
      <c r="L179" s="6">
        <v>0</v>
      </c>
      <c r="M179" s="13">
        <v>481371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481371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13">
        <v>0</v>
      </c>
      <c r="AD179" s="13">
        <v>0</v>
      </c>
      <c r="AE179" s="13">
        <v>0</v>
      </c>
      <c r="AF179" s="13">
        <v>0</v>
      </c>
      <c r="AG179" s="13">
        <f t="shared" si="25"/>
        <v>0</v>
      </c>
      <c r="AH179" s="6"/>
      <c r="AI179" s="2"/>
    </row>
    <row r="180" spans="1:35" ht="25.5" outlineLevel="3" x14ac:dyDescent="0.25">
      <c r="A180" s="38" t="s">
        <v>146</v>
      </c>
      <c r="B180" s="41" t="s">
        <v>138</v>
      </c>
      <c r="C180" s="5">
        <v>0</v>
      </c>
      <c r="D180" s="5">
        <v>16</v>
      </c>
      <c r="E180" s="5"/>
      <c r="F180" s="5"/>
      <c r="G180" s="5"/>
      <c r="H180" s="5"/>
      <c r="I180" s="5"/>
      <c r="J180" s="5"/>
      <c r="K180" s="5"/>
      <c r="L180" s="6"/>
      <c r="M180" s="13">
        <f>M181</f>
        <v>6801085</v>
      </c>
      <c r="N180" s="13"/>
      <c r="O180" s="13"/>
      <c r="P180" s="13"/>
      <c r="Q180" s="13"/>
      <c r="R180" s="13"/>
      <c r="S180" s="13"/>
      <c r="T180" s="13"/>
      <c r="U180" s="13">
        <f>U181</f>
        <v>10571141.949999999</v>
      </c>
      <c r="V180" s="13"/>
      <c r="W180" s="13"/>
      <c r="X180" s="13"/>
      <c r="Y180" s="13"/>
      <c r="Z180" s="13"/>
      <c r="AA180" s="13"/>
      <c r="AB180" s="13"/>
      <c r="AC180" s="13">
        <v>0</v>
      </c>
      <c r="AD180" s="13"/>
      <c r="AE180" s="13"/>
      <c r="AF180" s="13"/>
      <c r="AG180" s="13">
        <f t="shared" si="25"/>
        <v>0</v>
      </c>
      <c r="AH180" s="6"/>
      <c r="AI180" s="2"/>
    </row>
    <row r="181" spans="1:35" ht="25.5" outlineLevel="3" x14ac:dyDescent="0.25">
      <c r="A181" s="38" t="s">
        <v>137</v>
      </c>
      <c r="B181" s="41" t="s">
        <v>138</v>
      </c>
      <c r="C181" s="5">
        <v>0</v>
      </c>
      <c r="D181" s="5">
        <v>16</v>
      </c>
      <c r="E181" s="5">
        <v>902</v>
      </c>
      <c r="F181" s="5"/>
      <c r="G181" s="5"/>
      <c r="H181" s="5"/>
      <c r="I181" s="5"/>
      <c r="J181" s="5"/>
      <c r="K181" s="5"/>
      <c r="L181" s="6"/>
      <c r="M181" s="13">
        <f>M182+M185</f>
        <v>6801085</v>
      </c>
      <c r="N181" s="13"/>
      <c r="O181" s="13"/>
      <c r="P181" s="13"/>
      <c r="Q181" s="13"/>
      <c r="R181" s="13"/>
      <c r="S181" s="13"/>
      <c r="T181" s="13"/>
      <c r="U181" s="13">
        <f t="shared" ref="U181:AC181" si="26">U182+U185</f>
        <v>10571141.949999999</v>
      </c>
      <c r="V181" s="13">
        <f t="shared" si="26"/>
        <v>0</v>
      </c>
      <c r="W181" s="13">
        <f t="shared" si="26"/>
        <v>0</v>
      </c>
      <c r="X181" s="13">
        <f t="shared" si="26"/>
        <v>0</v>
      </c>
      <c r="Y181" s="13">
        <f t="shared" si="26"/>
        <v>0</v>
      </c>
      <c r="Z181" s="13">
        <f t="shared" si="26"/>
        <v>0</v>
      </c>
      <c r="AA181" s="13">
        <f t="shared" si="26"/>
        <v>0</v>
      </c>
      <c r="AB181" s="13">
        <f t="shared" si="26"/>
        <v>0</v>
      </c>
      <c r="AC181" s="13">
        <f t="shared" si="26"/>
        <v>0</v>
      </c>
      <c r="AD181" s="13"/>
      <c r="AE181" s="13"/>
      <c r="AF181" s="13"/>
      <c r="AG181" s="13">
        <f t="shared" si="25"/>
        <v>0</v>
      </c>
      <c r="AH181" s="6"/>
      <c r="AI181" s="2"/>
    </row>
    <row r="182" spans="1:35" ht="38.25" outlineLevel="4" x14ac:dyDescent="0.25">
      <c r="A182" s="4" t="s">
        <v>78</v>
      </c>
      <c r="B182" s="41" t="s">
        <v>138</v>
      </c>
      <c r="C182" s="5">
        <v>0</v>
      </c>
      <c r="D182" s="5">
        <v>16</v>
      </c>
      <c r="E182" s="5" t="s">
        <v>72</v>
      </c>
      <c r="F182" s="5" t="s">
        <v>147</v>
      </c>
      <c r="G182" s="5"/>
      <c r="H182" s="5"/>
      <c r="I182" s="5"/>
      <c r="J182" s="5"/>
      <c r="K182" s="5"/>
      <c r="L182" s="6">
        <v>0</v>
      </c>
      <c r="M182" s="13">
        <v>5839050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9609106.9499999993</v>
      </c>
      <c r="V182" s="13">
        <v>0</v>
      </c>
      <c r="W182" s="13">
        <v>0</v>
      </c>
      <c r="X182" s="13">
        <v>0</v>
      </c>
      <c r="Y182" s="13">
        <v>0</v>
      </c>
      <c r="Z182" s="13">
        <v>0</v>
      </c>
      <c r="AA182" s="13">
        <v>0</v>
      </c>
      <c r="AB182" s="13">
        <v>0</v>
      </c>
      <c r="AC182" s="13">
        <v>0</v>
      </c>
      <c r="AD182" s="13">
        <v>0</v>
      </c>
      <c r="AE182" s="13">
        <v>0</v>
      </c>
      <c r="AF182" s="13">
        <v>0</v>
      </c>
      <c r="AG182" s="13">
        <f t="shared" si="17"/>
        <v>0</v>
      </c>
      <c r="AH182" s="6">
        <v>0</v>
      </c>
      <c r="AI182" s="2"/>
    </row>
    <row r="183" spans="1:35" ht="38.25" outlineLevel="5" x14ac:dyDescent="0.25">
      <c r="A183" s="4" t="s">
        <v>33</v>
      </c>
      <c r="B183" s="41" t="s">
        <v>138</v>
      </c>
      <c r="C183" s="5">
        <v>0</v>
      </c>
      <c r="D183" s="5">
        <v>16</v>
      </c>
      <c r="E183" s="5" t="s">
        <v>72</v>
      </c>
      <c r="F183" s="5" t="s">
        <v>147</v>
      </c>
      <c r="G183" s="5" t="s">
        <v>34</v>
      </c>
      <c r="H183" s="5"/>
      <c r="I183" s="5"/>
      <c r="J183" s="5"/>
      <c r="K183" s="5"/>
      <c r="L183" s="6">
        <v>0</v>
      </c>
      <c r="M183" s="13">
        <v>5839050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9609106.9499999993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13">
        <v>0</v>
      </c>
      <c r="AD183" s="13">
        <v>0</v>
      </c>
      <c r="AE183" s="13">
        <v>0</v>
      </c>
      <c r="AF183" s="13">
        <v>0</v>
      </c>
      <c r="AG183" s="13">
        <f t="shared" si="17"/>
        <v>0</v>
      </c>
      <c r="AH183" s="6">
        <v>0</v>
      </c>
      <c r="AI183" s="2"/>
    </row>
    <row r="184" spans="1:35" ht="25.5" outlineLevel="3" x14ac:dyDescent="0.25">
      <c r="A184" s="4" t="s">
        <v>35</v>
      </c>
      <c r="B184" s="41" t="s">
        <v>138</v>
      </c>
      <c r="C184" s="5">
        <v>0</v>
      </c>
      <c r="D184" s="5">
        <v>16</v>
      </c>
      <c r="E184" s="5" t="s">
        <v>72</v>
      </c>
      <c r="F184" s="5" t="s">
        <v>147</v>
      </c>
      <c r="G184" s="5" t="s">
        <v>36</v>
      </c>
      <c r="H184" s="5"/>
      <c r="I184" s="5"/>
      <c r="J184" s="5"/>
      <c r="K184" s="5"/>
      <c r="L184" s="6">
        <v>0</v>
      </c>
      <c r="M184" s="13">
        <v>5839050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9609106.9499999993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  <c r="AD184" s="13">
        <v>0</v>
      </c>
      <c r="AE184" s="13">
        <v>0</v>
      </c>
      <c r="AF184" s="13">
        <v>0</v>
      </c>
      <c r="AG184" s="13">
        <f t="shared" si="17"/>
        <v>0</v>
      </c>
      <c r="AH184" s="6">
        <v>0</v>
      </c>
      <c r="AI184" s="2"/>
    </row>
    <row r="185" spans="1:35" ht="38.25" outlineLevel="4" x14ac:dyDescent="0.25">
      <c r="A185" s="4" t="s">
        <v>79</v>
      </c>
      <c r="B185" s="41" t="s">
        <v>138</v>
      </c>
      <c r="C185" s="5">
        <v>0</v>
      </c>
      <c r="D185" s="5">
        <v>16</v>
      </c>
      <c r="E185" s="5" t="s">
        <v>72</v>
      </c>
      <c r="F185" s="5" t="s">
        <v>148</v>
      </c>
      <c r="G185" s="5"/>
      <c r="H185" s="5"/>
      <c r="I185" s="5"/>
      <c r="J185" s="5"/>
      <c r="K185" s="5"/>
      <c r="L185" s="6">
        <v>0</v>
      </c>
      <c r="M185" s="13">
        <v>962035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962035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  <c r="AD185" s="13">
        <v>0</v>
      </c>
      <c r="AE185" s="13">
        <v>0</v>
      </c>
      <c r="AF185" s="13">
        <v>0</v>
      </c>
      <c r="AG185" s="13">
        <f t="shared" si="17"/>
        <v>0</v>
      </c>
      <c r="AH185" s="6">
        <v>0</v>
      </c>
      <c r="AI185" s="2"/>
    </row>
    <row r="186" spans="1:35" ht="38.25" outlineLevel="5" x14ac:dyDescent="0.25">
      <c r="A186" s="4" t="s">
        <v>33</v>
      </c>
      <c r="B186" s="41" t="s">
        <v>138</v>
      </c>
      <c r="C186" s="5">
        <v>0</v>
      </c>
      <c r="D186" s="5">
        <v>16</v>
      </c>
      <c r="E186" s="5" t="s">
        <v>72</v>
      </c>
      <c r="F186" s="5" t="s">
        <v>148</v>
      </c>
      <c r="G186" s="5" t="s">
        <v>34</v>
      </c>
      <c r="H186" s="5"/>
      <c r="I186" s="5"/>
      <c r="J186" s="5"/>
      <c r="K186" s="5"/>
      <c r="L186" s="6">
        <v>0</v>
      </c>
      <c r="M186" s="13">
        <v>962035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962035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f t="shared" si="17"/>
        <v>0</v>
      </c>
      <c r="AH186" s="6">
        <v>0</v>
      </c>
      <c r="AI186" s="2"/>
    </row>
    <row r="187" spans="1:35" ht="25.5" outlineLevel="2" x14ac:dyDescent="0.25">
      <c r="A187" s="4" t="s">
        <v>35</v>
      </c>
      <c r="B187" s="41" t="s">
        <v>138</v>
      </c>
      <c r="C187" s="5">
        <v>0</v>
      </c>
      <c r="D187" s="5">
        <v>16</v>
      </c>
      <c r="E187" s="5" t="s">
        <v>72</v>
      </c>
      <c r="F187" s="5" t="s">
        <v>148</v>
      </c>
      <c r="G187" s="5" t="s">
        <v>36</v>
      </c>
      <c r="H187" s="5"/>
      <c r="I187" s="5"/>
      <c r="J187" s="5"/>
      <c r="K187" s="5"/>
      <c r="L187" s="6">
        <v>0</v>
      </c>
      <c r="M187" s="13">
        <v>962035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962035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3">
        <v>0</v>
      </c>
      <c r="AE187" s="13">
        <v>0</v>
      </c>
      <c r="AF187" s="13">
        <v>0</v>
      </c>
      <c r="AG187" s="13">
        <f t="shared" si="17"/>
        <v>0</v>
      </c>
      <c r="AH187" s="6">
        <v>0</v>
      </c>
      <c r="AI187" s="2"/>
    </row>
    <row r="188" spans="1:35" ht="38.25" outlineLevel="5" x14ac:dyDescent="0.25">
      <c r="A188" s="38" t="s">
        <v>154</v>
      </c>
      <c r="B188" s="41" t="s">
        <v>156</v>
      </c>
      <c r="C188" s="5"/>
      <c r="D188" s="5"/>
      <c r="E188" s="5"/>
      <c r="F188" s="5"/>
      <c r="G188" s="5"/>
      <c r="H188" s="5"/>
      <c r="I188" s="5"/>
      <c r="J188" s="5"/>
      <c r="K188" s="5"/>
      <c r="L188" s="6"/>
      <c r="M188" s="13">
        <f>M189</f>
        <v>16443853</v>
      </c>
      <c r="N188" s="13"/>
      <c r="O188" s="13"/>
      <c r="P188" s="13"/>
      <c r="Q188" s="13"/>
      <c r="R188" s="13"/>
      <c r="S188" s="13"/>
      <c r="T188" s="13"/>
      <c r="U188" s="13">
        <f>U189</f>
        <v>17643853</v>
      </c>
      <c r="V188" s="13"/>
      <c r="W188" s="13"/>
      <c r="X188" s="13"/>
      <c r="Y188" s="13"/>
      <c r="Z188" s="13"/>
      <c r="AA188" s="13"/>
      <c r="AB188" s="13"/>
      <c r="AC188" s="13">
        <f>AC189</f>
        <v>3229834.97</v>
      </c>
      <c r="AD188" s="13"/>
      <c r="AE188" s="13"/>
      <c r="AF188" s="13"/>
      <c r="AG188" s="13">
        <f t="shared" ref="AG188:AG190" si="27">AC188/U188*100</f>
        <v>18.305723642109239</v>
      </c>
      <c r="AH188" s="6">
        <v>0</v>
      </c>
      <c r="AI188" s="2"/>
    </row>
    <row r="189" spans="1:35" ht="51" x14ac:dyDescent="0.25">
      <c r="A189" s="38" t="s">
        <v>155</v>
      </c>
      <c r="B189" s="41" t="s">
        <v>156</v>
      </c>
      <c r="C189" s="5">
        <v>0</v>
      </c>
      <c r="D189" s="5">
        <v>11</v>
      </c>
      <c r="E189" s="5"/>
      <c r="F189" s="5"/>
      <c r="G189" s="5"/>
      <c r="H189" s="5"/>
      <c r="I189" s="5"/>
      <c r="J189" s="5"/>
      <c r="K189" s="5"/>
      <c r="L189" s="6"/>
      <c r="M189" s="13">
        <f>M190</f>
        <v>16443853</v>
      </c>
      <c r="N189" s="13"/>
      <c r="O189" s="13"/>
      <c r="P189" s="13"/>
      <c r="Q189" s="13"/>
      <c r="R189" s="13"/>
      <c r="S189" s="13"/>
      <c r="T189" s="13"/>
      <c r="U189" s="13">
        <f>U190</f>
        <v>17643853</v>
      </c>
      <c r="V189" s="13"/>
      <c r="W189" s="13"/>
      <c r="X189" s="13"/>
      <c r="Y189" s="13"/>
      <c r="Z189" s="13"/>
      <c r="AA189" s="13"/>
      <c r="AB189" s="13"/>
      <c r="AC189" s="13">
        <f>AC190</f>
        <v>3229834.97</v>
      </c>
      <c r="AD189" s="13"/>
      <c r="AE189" s="13"/>
      <c r="AF189" s="13"/>
      <c r="AG189" s="13">
        <f t="shared" si="27"/>
        <v>18.305723642109239</v>
      </c>
      <c r="AH189" s="6">
        <v>0</v>
      </c>
      <c r="AI189" s="2"/>
    </row>
    <row r="190" spans="1:35" x14ac:dyDescent="0.25">
      <c r="A190" s="38" t="s">
        <v>121</v>
      </c>
      <c r="B190" s="41" t="s">
        <v>156</v>
      </c>
      <c r="C190" s="5">
        <v>0</v>
      </c>
      <c r="D190" s="5">
        <v>11</v>
      </c>
      <c r="E190" s="5">
        <v>901</v>
      </c>
      <c r="F190" s="5"/>
      <c r="G190" s="5"/>
      <c r="H190" s="5"/>
      <c r="I190" s="5"/>
      <c r="J190" s="5"/>
      <c r="K190" s="5"/>
      <c r="L190" s="6"/>
      <c r="M190" s="13">
        <f>M191+M194+M197+M200+M203+M206</f>
        <v>16443853</v>
      </c>
      <c r="N190" s="13"/>
      <c r="O190" s="13"/>
      <c r="P190" s="13"/>
      <c r="Q190" s="13"/>
      <c r="R190" s="13"/>
      <c r="S190" s="13"/>
      <c r="T190" s="13"/>
      <c r="U190" s="13">
        <f t="shared" ref="U190:AC190" si="28">U191+U194+U197+U200+U203+U206</f>
        <v>17643853</v>
      </c>
      <c r="V190" s="13">
        <f t="shared" si="28"/>
        <v>0</v>
      </c>
      <c r="W190" s="13">
        <f t="shared" si="28"/>
        <v>0</v>
      </c>
      <c r="X190" s="13">
        <f t="shared" si="28"/>
        <v>0</v>
      </c>
      <c r="Y190" s="13">
        <f t="shared" si="28"/>
        <v>0</v>
      </c>
      <c r="Z190" s="13">
        <f t="shared" si="28"/>
        <v>0</v>
      </c>
      <c r="AA190" s="13">
        <f t="shared" si="28"/>
        <v>0</v>
      </c>
      <c r="AB190" s="13">
        <f t="shared" si="28"/>
        <v>3229834.97</v>
      </c>
      <c r="AC190" s="13">
        <f t="shared" si="28"/>
        <v>3229834.97</v>
      </c>
      <c r="AD190" s="13"/>
      <c r="AE190" s="13"/>
      <c r="AF190" s="13"/>
      <c r="AG190" s="13">
        <f t="shared" si="27"/>
        <v>18.305723642109239</v>
      </c>
      <c r="AH190" s="6"/>
      <c r="AI190" s="2"/>
    </row>
    <row r="191" spans="1:35" ht="102" x14ac:dyDescent="0.25">
      <c r="A191" s="4" t="s">
        <v>57</v>
      </c>
      <c r="B191" s="41" t="s">
        <v>156</v>
      </c>
      <c r="C191" s="5">
        <v>0</v>
      </c>
      <c r="D191" s="5">
        <v>11</v>
      </c>
      <c r="E191" s="5" t="s">
        <v>14</v>
      </c>
      <c r="F191" s="5">
        <v>14210</v>
      </c>
      <c r="G191" s="5"/>
      <c r="H191" s="5"/>
      <c r="I191" s="5"/>
      <c r="J191" s="5"/>
      <c r="K191" s="5"/>
      <c r="L191" s="6">
        <v>0</v>
      </c>
      <c r="M191" s="13">
        <v>111600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111600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22500</v>
      </c>
      <c r="AC191" s="13">
        <v>22500</v>
      </c>
      <c r="AD191" s="13">
        <v>0</v>
      </c>
      <c r="AE191" s="13">
        <v>0</v>
      </c>
      <c r="AF191" s="13">
        <v>22500</v>
      </c>
      <c r="AG191" s="13">
        <f t="shared" ref="AG191:AG210" si="29">AC191/U191*100</f>
        <v>20.161290322580644</v>
      </c>
      <c r="AH191" s="6"/>
      <c r="AI191" s="2"/>
    </row>
    <row r="192" spans="1:35" ht="38.25" x14ac:dyDescent="0.25">
      <c r="A192" s="4" t="s">
        <v>33</v>
      </c>
      <c r="B192" s="41" t="s">
        <v>156</v>
      </c>
      <c r="C192" s="5">
        <v>0</v>
      </c>
      <c r="D192" s="5">
        <v>11</v>
      </c>
      <c r="E192" s="5" t="s">
        <v>14</v>
      </c>
      <c r="F192" s="5">
        <v>14210</v>
      </c>
      <c r="G192" s="5" t="s">
        <v>34</v>
      </c>
      <c r="H192" s="5"/>
      <c r="I192" s="5"/>
      <c r="J192" s="5"/>
      <c r="K192" s="5"/>
      <c r="L192" s="6">
        <v>0</v>
      </c>
      <c r="M192" s="13">
        <v>111600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111600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22500</v>
      </c>
      <c r="AC192" s="13">
        <v>22500</v>
      </c>
      <c r="AD192" s="13">
        <v>0</v>
      </c>
      <c r="AE192" s="13">
        <v>0</v>
      </c>
      <c r="AF192" s="13">
        <v>22500</v>
      </c>
      <c r="AG192" s="13">
        <f t="shared" si="29"/>
        <v>20.161290322580644</v>
      </c>
      <c r="AH192" s="6"/>
      <c r="AI192" s="2"/>
    </row>
    <row r="193" spans="1:35" ht="25.5" x14ac:dyDescent="0.25">
      <c r="A193" s="4" t="s">
        <v>35</v>
      </c>
      <c r="B193" s="41" t="s">
        <v>156</v>
      </c>
      <c r="C193" s="5">
        <v>0</v>
      </c>
      <c r="D193" s="5">
        <v>11</v>
      </c>
      <c r="E193" s="5" t="s">
        <v>14</v>
      </c>
      <c r="F193" s="5">
        <v>14210</v>
      </c>
      <c r="G193" s="5" t="s">
        <v>36</v>
      </c>
      <c r="H193" s="5"/>
      <c r="I193" s="5"/>
      <c r="J193" s="5"/>
      <c r="K193" s="5"/>
      <c r="L193" s="6">
        <v>0</v>
      </c>
      <c r="M193" s="13">
        <v>111600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111600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22500</v>
      </c>
      <c r="AC193" s="13">
        <v>22500</v>
      </c>
      <c r="AD193" s="13">
        <v>0</v>
      </c>
      <c r="AE193" s="13">
        <v>0</v>
      </c>
      <c r="AF193" s="13">
        <v>22500</v>
      </c>
      <c r="AG193" s="13">
        <f t="shared" si="29"/>
        <v>20.161290322580644</v>
      </c>
      <c r="AH193" s="6"/>
      <c r="AI193" s="2"/>
    </row>
    <row r="194" spans="1:35" x14ac:dyDescent="0.25">
      <c r="A194" s="4" t="s">
        <v>58</v>
      </c>
      <c r="B194" s="41" t="s">
        <v>156</v>
      </c>
      <c r="C194" s="5">
        <v>0</v>
      </c>
      <c r="D194" s="5">
        <v>11</v>
      </c>
      <c r="E194" s="5" t="s">
        <v>14</v>
      </c>
      <c r="F194" s="5">
        <v>80450</v>
      </c>
      <c r="G194" s="5"/>
      <c r="H194" s="5"/>
      <c r="I194" s="5"/>
      <c r="J194" s="5"/>
      <c r="K194" s="5"/>
      <c r="L194" s="6">
        <v>0</v>
      </c>
      <c r="M194" s="13">
        <v>4640167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4634903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814768</v>
      </c>
      <c r="AC194" s="13">
        <v>814768</v>
      </c>
      <c r="AD194" s="13">
        <v>0</v>
      </c>
      <c r="AE194" s="13">
        <v>0</v>
      </c>
      <c r="AF194" s="13">
        <v>814768</v>
      </c>
      <c r="AG194" s="13">
        <f t="shared" si="29"/>
        <v>17.578965514488655</v>
      </c>
      <c r="AH194" s="6"/>
      <c r="AI194" s="2"/>
    </row>
    <row r="195" spans="1:35" ht="38.25" x14ac:dyDescent="0.25">
      <c r="A195" s="4" t="s">
        <v>33</v>
      </c>
      <c r="B195" s="41" t="s">
        <v>156</v>
      </c>
      <c r="C195" s="5">
        <v>0</v>
      </c>
      <c r="D195" s="5">
        <v>11</v>
      </c>
      <c r="E195" s="5" t="s">
        <v>14</v>
      </c>
      <c r="F195" s="5">
        <v>80450</v>
      </c>
      <c r="G195" s="5" t="s">
        <v>34</v>
      </c>
      <c r="H195" s="5"/>
      <c r="I195" s="5"/>
      <c r="J195" s="5"/>
      <c r="K195" s="5"/>
      <c r="L195" s="6">
        <v>0</v>
      </c>
      <c r="M195" s="13">
        <v>4640167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4634903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814768</v>
      </c>
      <c r="AC195" s="13">
        <v>814768</v>
      </c>
      <c r="AD195" s="13">
        <v>0</v>
      </c>
      <c r="AE195" s="13">
        <v>0</v>
      </c>
      <c r="AF195" s="13">
        <v>814768</v>
      </c>
      <c r="AG195" s="13">
        <f t="shared" si="29"/>
        <v>17.578965514488655</v>
      </c>
      <c r="AH195" s="6"/>
      <c r="AI195" s="2"/>
    </row>
    <row r="196" spans="1:35" ht="25.5" x14ac:dyDescent="0.25">
      <c r="A196" s="4" t="s">
        <v>35</v>
      </c>
      <c r="B196" s="41" t="s">
        <v>156</v>
      </c>
      <c r="C196" s="5">
        <v>0</v>
      </c>
      <c r="D196" s="5">
        <v>11</v>
      </c>
      <c r="E196" s="5" t="s">
        <v>14</v>
      </c>
      <c r="F196" s="5">
        <v>80450</v>
      </c>
      <c r="G196" s="5" t="s">
        <v>36</v>
      </c>
      <c r="H196" s="5"/>
      <c r="I196" s="5"/>
      <c r="J196" s="5"/>
      <c r="K196" s="5"/>
      <c r="L196" s="6">
        <v>0</v>
      </c>
      <c r="M196" s="13">
        <v>4640167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4634903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814768</v>
      </c>
      <c r="AC196" s="13">
        <v>814768</v>
      </c>
      <c r="AD196" s="13">
        <v>0</v>
      </c>
      <c r="AE196" s="13">
        <v>0</v>
      </c>
      <c r="AF196" s="13">
        <v>814768</v>
      </c>
      <c r="AG196" s="13">
        <f t="shared" si="29"/>
        <v>17.578965514488655</v>
      </c>
      <c r="AH196" s="6"/>
      <c r="AI196" s="2"/>
    </row>
    <row r="197" spans="1:35" ht="25.5" x14ac:dyDescent="0.25">
      <c r="A197" s="4" t="s">
        <v>59</v>
      </c>
      <c r="B197" s="41" t="s">
        <v>156</v>
      </c>
      <c r="C197" s="5">
        <v>0</v>
      </c>
      <c r="D197" s="5">
        <v>11</v>
      </c>
      <c r="E197" s="5" t="s">
        <v>14</v>
      </c>
      <c r="F197" s="5">
        <v>80480</v>
      </c>
      <c r="G197" s="5"/>
      <c r="H197" s="5"/>
      <c r="I197" s="5"/>
      <c r="J197" s="5"/>
      <c r="K197" s="5"/>
      <c r="L197" s="6">
        <v>0</v>
      </c>
      <c r="M197" s="13">
        <v>11165770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11107874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2287302.9700000002</v>
      </c>
      <c r="AC197" s="13">
        <v>2287302.9700000002</v>
      </c>
      <c r="AD197" s="13">
        <v>0</v>
      </c>
      <c r="AE197" s="13">
        <v>0</v>
      </c>
      <c r="AF197" s="13">
        <v>2287302.9700000002</v>
      </c>
      <c r="AG197" s="13">
        <f t="shared" si="29"/>
        <v>20.591725923430534</v>
      </c>
      <c r="AH197" s="6"/>
      <c r="AI197" s="2"/>
    </row>
    <row r="198" spans="1:35" ht="38.25" x14ac:dyDescent="0.25">
      <c r="A198" s="4" t="s">
        <v>33</v>
      </c>
      <c r="B198" s="41" t="s">
        <v>156</v>
      </c>
      <c r="C198" s="5">
        <v>0</v>
      </c>
      <c r="D198" s="5">
        <v>11</v>
      </c>
      <c r="E198" s="5" t="s">
        <v>14</v>
      </c>
      <c r="F198" s="5">
        <v>80480</v>
      </c>
      <c r="G198" s="5" t="s">
        <v>34</v>
      </c>
      <c r="H198" s="5"/>
      <c r="I198" s="5"/>
      <c r="J198" s="5"/>
      <c r="K198" s="5"/>
      <c r="L198" s="6">
        <v>0</v>
      </c>
      <c r="M198" s="13">
        <v>11165770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11107874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2287302.9700000002</v>
      </c>
      <c r="AC198" s="13">
        <v>2287302.9700000002</v>
      </c>
      <c r="AD198" s="13">
        <v>0</v>
      </c>
      <c r="AE198" s="13">
        <v>0</v>
      </c>
      <c r="AF198" s="13">
        <v>2287302.9700000002</v>
      </c>
      <c r="AG198" s="13">
        <f t="shared" si="29"/>
        <v>20.591725923430534</v>
      </c>
      <c r="AH198" s="6"/>
      <c r="AI198" s="2"/>
    </row>
    <row r="199" spans="1:35" ht="25.5" x14ac:dyDescent="0.25">
      <c r="A199" s="4" t="s">
        <v>35</v>
      </c>
      <c r="B199" s="41" t="s">
        <v>156</v>
      </c>
      <c r="C199" s="5">
        <v>0</v>
      </c>
      <c r="D199" s="5">
        <v>11</v>
      </c>
      <c r="E199" s="5" t="s">
        <v>14</v>
      </c>
      <c r="F199" s="5">
        <v>80480</v>
      </c>
      <c r="G199" s="5" t="s">
        <v>36</v>
      </c>
      <c r="H199" s="5"/>
      <c r="I199" s="5"/>
      <c r="J199" s="5"/>
      <c r="K199" s="5"/>
      <c r="L199" s="6">
        <v>0</v>
      </c>
      <c r="M199" s="13">
        <v>11165770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11107874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2287302.9700000002</v>
      </c>
      <c r="AC199" s="13">
        <v>2287302.9700000002</v>
      </c>
      <c r="AD199" s="13">
        <v>0</v>
      </c>
      <c r="AE199" s="13">
        <v>0</v>
      </c>
      <c r="AF199" s="13">
        <v>2287302.9700000002</v>
      </c>
      <c r="AG199" s="13">
        <f t="shared" si="29"/>
        <v>20.591725923430534</v>
      </c>
      <c r="AH199" s="6"/>
      <c r="AI199" s="2"/>
    </row>
    <row r="200" spans="1:35" ht="63.75" x14ac:dyDescent="0.25">
      <c r="A200" s="4" t="s">
        <v>60</v>
      </c>
      <c r="B200" s="41" t="s">
        <v>156</v>
      </c>
      <c r="C200" s="5">
        <v>0</v>
      </c>
      <c r="D200" s="5">
        <v>11</v>
      </c>
      <c r="E200" s="5" t="s">
        <v>14</v>
      </c>
      <c r="F200" s="5" t="s">
        <v>157</v>
      </c>
      <c r="G200" s="5"/>
      <c r="H200" s="5"/>
      <c r="I200" s="5"/>
      <c r="J200" s="5"/>
      <c r="K200" s="5"/>
      <c r="L200" s="6">
        <v>0</v>
      </c>
      <c r="M200" s="13">
        <v>526316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526316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  <c r="AD200" s="13">
        <v>0</v>
      </c>
      <c r="AE200" s="13">
        <v>0</v>
      </c>
      <c r="AF200" s="13">
        <v>0</v>
      </c>
      <c r="AG200" s="13">
        <f t="shared" si="29"/>
        <v>0</v>
      </c>
      <c r="AH200" s="6"/>
      <c r="AI200" s="2"/>
    </row>
    <row r="201" spans="1:35" ht="38.25" x14ac:dyDescent="0.25">
      <c r="A201" s="4" t="s">
        <v>33</v>
      </c>
      <c r="B201" s="41" t="s">
        <v>156</v>
      </c>
      <c r="C201" s="5">
        <v>0</v>
      </c>
      <c r="D201" s="5">
        <v>11</v>
      </c>
      <c r="E201" s="5" t="s">
        <v>14</v>
      </c>
      <c r="F201" s="5" t="s">
        <v>157</v>
      </c>
      <c r="G201" s="5" t="s">
        <v>34</v>
      </c>
      <c r="H201" s="5"/>
      <c r="I201" s="5"/>
      <c r="J201" s="5"/>
      <c r="K201" s="5"/>
      <c r="L201" s="6">
        <v>0</v>
      </c>
      <c r="M201" s="13">
        <v>526316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526316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  <c r="AF201" s="13">
        <v>0</v>
      </c>
      <c r="AG201" s="13">
        <f t="shared" si="29"/>
        <v>0</v>
      </c>
      <c r="AH201" s="6"/>
      <c r="AI201" s="2"/>
    </row>
    <row r="202" spans="1:35" ht="25.5" x14ac:dyDescent="0.25">
      <c r="A202" s="4" t="s">
        <v>35</v>
      </c>
      <c r="B202" s="41" t="s">
        <v>156</v>
      </c>
      <c r="C202" s="5">
        <v>0</v>
      </c>
      <c r="D202" s="5">
        <v>11</v>
      </c>
      <c r="E202" s="5" t="s">
        <v>14</v>
      </c>
      <c r="F202" s="5" t="s">
        <v>157</v>
      </c>
      <c r="G202" s="5" t="s">
        <v>36</v>
      </c>
      <c r="H202" s="5"/>
      <c r="I202" s="5"/>
      <c r="J202" s="5"/>
      <c r="K202" s="5"/>
      <c r="L202" s="6">
        <v>0</v>
      </c>
      <c r="M202" s="13">
        <v>526316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526316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  <c r="AD202" s="13">
        <v>0</v>
      </c>
      <c r="AE202" s="13">
        <v>0</v>
      </c>
      <c r="AF202" s="13">
        <v>0</v>
      </c>
      <c r="AG202" s="13">
        <f t="shared" si="29"/>
        <v>0</v>
      </c>
      <c r="AH202" s="6"/>
      <c r="AI202" s="2"/>
    </row>
    <row r="203" spans="1:35" x14ac:dyDescent="0.25">
      <c r="A203" s="4" t="s">
        <v>61</v>
      </c>
      <c r="B203" s="41" t="s">
        <v>156</v>
      </c>
      <c r="C203" s="5">
        <v>0</v>
      </c>
      <c r="D203" s="5">
        <v>11</v>
      </c>
      <c r="E203" s="5" t="s">
        <v>14</v>
      </c>
      <c r="F203" s="5" t="s">
        <v>158</v>
      </c>
      <c r="G203" s="5"/>
      <c r="H203" s="5"/>
      <c r="I203" s="5"/>
      <c r="J203" s="5"/>
      <c r="K203" s="5"/>
      <c r="L203" s="6">
        <v>0</v>
      </c>
      <c r="M203" s="13"/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210528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105264</v>
      </c>
      <c r="AC203" s="13">
        <v>105264</v>
      </c>
      <c r="AD203" s="13">
        <v>0</v>
      </c>
      <c r="AE203" s="13">
        <v>0</v>
      </c>
      <c r="AF203" s="13">
        <v>105264</v>
      </c>
      <c r="AG203" s="13">
        <f t="shared" si="29"/>
        <v>50</v>
      </c>
      <c r="AH203" s="6"/>
      <c r="AI203" s="2"/>
    </row>
    <row r="204" spans="1:35" ht="38.25" x14ac:dyDescent="0.25">
      <c r="A204" s="4" t="s">
        <v>33</v>
      </c>
      <c r="B204" s="41" t="s">
        <v>156</v>
      </c>
      <c r="C204" s="5">
        <v>0</v>
      </c>
      <c r="D204" s="5">
        <v>11</v>
      </c>
      <c r="E204" s="5" t="s">
        <v>14</v>
      </c>
      <c r="F204" s="5" t="s">
        <v>158</v>
      </c>
      <c r="G204" s="5" t="s">
        <v>34</v>
      </c>
      <c r="H204" s="5"/>
      <c r="I204" s="5"/>
      <c r="J204" s="5"/>
      <c r="K204" s="5"/>
      <c r="L204" s="6">
        <v>0</v>
      </c>
      <c r="M204" s="13"/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210528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105264</v>
      </c>
      <c r="AC204" s="13">
        <v>105264</v>
      </c>
      <c r="AD204" s="13">
        <v>0</v>
      </c>
      <c r="AE204" s="13">
        <v>0</v>
      </c>
      <c r="AF204" s="13">
        <v>105264</v>
      </c>
      <c r="AG204" s="13">
        <f t="shared" si="29"/>
        <v>50</v>
      </c>
      <c r="AH204" s="6"/>
      <c r="AI204" s="2"/>
    </row>
    <row r="205" spans="1:35" ht="25.5" x14ac:dyDescent="0.25">
      <c r="A205" s="4" t="s">
        <v>35</v>
      </c>
      <c r="B205" s="41" t="s">
        <v>156</v>
      </c>
      <c r="C205" s="5">
        <v>0</v>
      </c>
      <c r="D205" s="5">
        <v>11</v>
      </c>
      <c r="E205" s="5" t="s">
        <v>14</v>
      </c>
      <c r="F205" s="5" t="s">
        <v>158</v>
      </c>
      <c r="G205" s="5" t="s">
        <v>36</v>
      </c>
      <c r="H205" s="5"/>
      <c r="I205" s="5"/>
      <c r="J205" s="5"/>
      <c r="K205" s="5"/>
      <c r="L205" s="6">
        <v>0</v>
      </c>
      <c r="M205" s="13"/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210528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105264</v>
      </c>
      <c r="AC205" s="13">
        <v>105264</v>
      </c>
      <c r="AD205" s="13">
        <v>0</v>
      </c>
      <c r="AE205" s="13">
        <v>0</v>
      </c>
      <c r="AF205" s="13">
        <v>105264</v>
      </c>
      <c r="AG205" s="13">
        <f t="shared" si="29"/>
        <v>50</v>
      </c>
      <c r="AH205" s="6"/>
      <c r="AI205" s="2"/>
    </row>
    <row r="206" spans="1:35" ht="76.5" x14ac:dyDescent="0.25">
      <c r="A206" s="4" t="s">
        <v>62</v>
      </c>
      <c r="B206" s="41" t="s">
        <v>156</v>
      </c>
      <c r="C206" s="5">
        <v>0</v>
      </c>
      <c r="D206" s="5">
        <v>11</v>
      </c>
      <c r="E206" s="5" t="s">
        <v>14</v>
      </c>
      <c r="F206" s="5" t="s">
        <v>159</v>
      </c>
      <c r="G206" s="5"/>
      <c r="H206" s="5"/>
      <c r="I206" s="5"/>
      <c r="J206" s="5"/>
      <c r="K206" s="5"/>
      <c r="L206" s="6">
        <v>0</v>
      </c>
      <c r="M206" s="13"/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1052632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13">
        <v>0</v>
      </c>
      <c r="AD206" s="13">
        <v>0</v>
      </c>
      <c r="AE206" s="13">
        <v>0</v>
      </c>
      <c r="AF206" s="13">
        <v>0</v>
      </c>
      <c r="AG206" s="13">
        <f t="shared" si="29"/>
        <v>0</v>
      </c>
      <c r="AH206" s="6"/>
      <c r="AI206" s="2"/>
    </row>
    <row r="207" spans="1:35" ht="38.25" x14ac:dyDescent="0.25">
      <c r="A207" s="4" t="s">
        <v>33</v>
      </c>
      <c r="B207" s="41" t="s">
        <v>156</v>
      </c>
      <c r="C207" s="5">
        <v>0</v>
      </c>
      <c r="D207" s="5">
        <v>11</v>
      </c>
      <c r="E207" s="5" t="s">
        <v>14</v>
      </c>
      <c r="F207" s="5" t="s">
        <v>159</v>
      </c>
      <c r="G207" s="5" t="s">
        <v>34</v>
      </c>
      <c r="H207" s="5"/>
      <c r="I207" s="5"/>
      <c r="J207" s="5"/>
      <c r="K207" s="5"/>
      <c r="L207" s="6">
        <v>0</v>
      </c>
      <c r="M207" s="13"/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1052632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13">
        <v>0</v>
      </c>
      <c r="AD207" s="13">
        <v>0</v>
      </c>
      <c r="AE207" s="13">
        <v>0</v>
      </c>
      <c r="AF207" s="13">
        <v>0</v>
      </c>
      <c r="AG207" s="13">
        <f t="shared" si="29"/>
        <v>0</v>
      </c>
      <c r="AH207" s="6"/>
      <c r="AI207" s="2"/>
    </row>
    <row r="208" spans="1:35" ht="25.5" x14ac:dyDescent="0.25">
      <c r="A208" s="4" t="s">
        <v>35</v>
      </c>
      <c r="B208" s="41" t="s">
        <v>156</v>
      </c>
      <c r="C208" s="5">
        <v>0</v>
      </c>
      <c r="D208" s="5">
        <v>11</v>
      </c>
      <c r="E208" s="5" t="s">
        <v>14</v>
      </c>
      <c r="F208" s="5" t="s">
        <v>159</v>
      </c>
      <c r="G208" s="5" t="s">
        <v>36</v>
      </c>
      <c r="H208" s="5"/>
      <c r="I208" s="5"/>
      <c r="J208" s="5"/>
      <c r="K208" s="5"/>
      <c r="L208" s="6">
        <v>0</v>
      </c>
      <c r="M208" s="13"/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1052632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13">
        <v>0</v>
      </c>
      <c r="AD208" s="13">
        <v>0</v>
      </c>
      <c r="AE208" s="13">
        <v>0</v>
      </c>
      <c r="AF208" s="13">
        <v>0</v>
      </c>
      <c r="AG208" s="13">
        <f t="shared" si="29"/>
        <v>0</v>
      </c>
      <c r="AH208" s="6"/>
      <c r="AI208" s="2"/>
    </row>
    <row r="209" spans="1:35" ht="63.75" x14ac:dyDescent="0.25">
      <c r="A209" s="38" t="s">
        <v>160</v>
      </c>
      <c r="B209" s="41" t="s">
        <v>162</v>
      </c>
      <c r="C209" s="5"/>
      <c r="D209" s="5"/>
      <c r="E209" s="5"/>
      <c r="F209" s="5"/>
      <c r="G209" s="5"/>
      <c r="H209" s="5"/>
      <c r="I209" s="5"/>
      <c r="J209" s="5"/>
      <c r="K209" s="5"/>
      <c r="L209" s="6"/>
      <c r="M209" s="13">
        <f>M210</f>
        <v>1536615</v>
      </c>
      <c r="N209" s="13"/>
      <c r="O209" s="13"/>
      <c r="P209" s="13"/>
      <c r="Q209" s="13"/>
      <c r="R209" s="13"/>
      <c r="S209" s="13"/>
      <c r="T209" s="13"/>
      <c r="U209" s="13">
        <f>U210</f>
        <v>1536615</v>
      </c>
      <c r="V209" s="13"/>
      <c r="W209" s="13"/>
      <c r="X209" s="13"/>
      <c r="Y209" s="13"/>
      <c r="Z209" s="13"/>
      <c r="AA209" s="13"/>
      <c r="AB209" s="13"/>
      <c r="AC209" s="13">
        <f>AC210</f>
        <v>239753.68</v>
      </c>
      <c r="AD209" s="13"/>
      <c r="AE209" s="13"/>
      <c r="AF209" s="13"/>
      <c r="AG209" s="13">
        <f t="shared" si="29"/>
        <v>15.602716360311463</v>
      </c>
      <c r="AH209" s="6"/>
      <c r="AI209" s="2"/>
    </row>
    <row r="210" spans="1:35" ht="63.75" x14ac:dyDescent="0.25">
      <c r="A210" s="38" t="s">
        <v>161</v>
      </c>
      <c r="B210" s="41" t="s">
        <v>162</v>
      </c>
      <c r="C210" s="5">
        <v>0</v>
      </c>
      <c r="D210" s="5">
        <v>11</v>
      </c>
      <c r="E210" s="5"/>
      <c r="F210" s="5"/>
      <c r="G210" s="5"/>
      <c r="H210" s="5"/>
      <c r="I210" s="5"/>
      <c r="J210" s="5"/>
      <c r="K210" s="5"/>
      <c r="L210" s="6"/>
      <c r="M210" s="13">
        <f>M211</f>
        <v>1536615</v>
      </c>
      <c r="N210" s="13"/>
      <c r="O210" s="13"/>
      <c r="P210" s="13"/>
      <c r="Q210" s="13"/>
      <c r="R210" s="13"/>
      <c r="S210" s="13"/>
      <c r="T210" s="13"/>
      <c r="U210" s="13">
        <f>U211</f>
        <v>1536615</v>
      </c>
      <c r="V210" s="13"/>
      <c r="W210" s="13"/>
      <c r="X210" s="13"/>
      <c r="Y210" s="13"/>
      <c r="Z210" s="13"/>
      <c r="AA210" s="13"/>
      <c r="AB210" s="13"/>
      <c r="AC210" s="13">
        <f>AC211</f>
        <v>239753.68</v>
      </c>
      <c r="AD210" s="13"/>
      <c r="AE210" s="13"/>
      <c r="AF210" s="13"/>
      <c r="AG210" s="13">
        <f t="shared" si="29"/>
        <v>15.602716360311463</v>
      </c>
      <c r="AH210" s="6"/>
      <c r="AI210" s="2"/>
    </row>
    <row r="211" spans="1:35" ht="38.25" outlineLevel="1" x14ac:dyDescent="0.25">
      <c r="A211" s="4" t="s">
        <v>95</v>
      </c>
      <c r="B211" s="41" t="s">
        <v>162</v>
      </c>
      <c r="C211" s="5">
        <v>0</v>
      </c>
      <c r="D211" s="5">
        <v>11</v>
      </c>
      <c r="E211" s="5" t="s">
        <v>96</v>
      </c>
      <c r="F211" s="5"/>
      <c r="G211" s="5"/>
      <c r="H211" s="5"/>
      <c r="I211" s="5"/>
      <c r="J211" s="5"/>
      <c r="K211" s="5"/>
      <c r="L211" s="6">
        <v>0</v>
      </c>
      <c r="M211" s="13">
        <v>1536615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1536615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240925</v>
      </c>
      <c r="AC211" s="13">
        <v>239753.68</v>
      </c>
      <c r="AD211" s="13">
        <v>0</v>
      </c>
      <c r="AE211" s="13">
        <v>0</v>
      </c>
      <c r="AF211" s="13">
        <v>239753.68</v>
      </c>
      <c r="AG211" s="13">
        <f>AC211/U211*100</f>
        <v>15.602716360311463</v>
      </c>
      <c r="AH211" s="6">
        <v>0</v>
      </c>
      <c r="AI211" s="2"/>
    </row>
    <row r="212" spans="1:35" ht="38.25" outlineLevel="4" x14ac:dyDescent="0.25">
      <c r="A212" s="4" t="s">
        <v>20</v>
      </c>
      <c r="B212" s="41" t="s">
        <v>162</v>
      </c>
      <c r="C212" s="5">
        <v>0</v>
      </c>
      <c r="D212" s="5">
        <v>11</v>
      </c>
      <c r="E212" s="5" t="s">
        <v>96</v>
      </c>
      <c r="F212" s="5">
        <v>80040</v>
      </c>
      <c r="G212" s="5"/>
      <c r="H212" s="5"/>
      <c r="I212" s="5"/>
      <c r="J212" s="5"/>
      <c r="K212" s="5"/>
      <c r="L212" s="6">
        <v>0</v>
      </c>
      <c r="M212" s="13">
        <v>1536615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1536615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240925</v>
      </c>
      <c r="AC212" s="13">
        <v>239753.68</v>
      </c>
      <c r="AD212" s="13">
        <v>0</v>
      </c>
      <c r="AE212" s="13">
        <v>0</v>
      </c>
      <c r="AF212" s="13">
        <v>239753.68</v>
      </c>
      <c r="AG212" s="13">
        <f t="shared" ref="AG212:AG213" si="30">AC212/U212*100</f>
        <v>15.602716360311463</v>
      </c>
      <c r="AH212" s="6">
        <v>0</v>
      </c>
      <c r="AI212" s="2"/>
    </row>
    <row r="213" spans="1:35" ht="89.25" outlineLevel="5" x14ac:dyDescent="0.25">
      <c r="A213" s="4" t="s">
        <v>16</v>
      </c>
      <c r="B213" s="41" t="s">
        <v>162</v>
      </c>
      <c r="C213" s="5">
        <v>0</v>
      </c>
      <c r="D213" s="5">
        <v>11</v>
      </c>
      <c r="E213" s="5" t="s">
        <v>96</v>
      </c>
      <c r="F213" s="5">
        <v>80040</v>
      </c>
      <c r="G213" s="5" t="s">
        <v>17</v>
      </c>
      <c r="H213" s="5"/>
      <c r="I213" s="5"/>
      <c r="J213" s="5"/>
      <c r="K213" s="5"/>
      <c r="L213" s="6">
        <v>0</v>
      </c>
      <c r="M213" s="13">
        <v>1449815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1449815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233426</v>
      </c>
      <c r="AC213" s="13">
        <v>233424.99</v>
      </c>
      <c r="AD213" s="13">
        <v>0</v>
      </c>
      <c r="AE213" s="13">
        <v>0</v>
      </c>
      <c r="AF213" s="13">
        <v>233424.99</v>
      </c>
      <c r="AG213" s="13">
        <f t="shared" si="30"/>
        <v>16.100329352365648</v>
      </c>
      <c r="AH213" s="6">
        <v>0</v>
      </c>
      <c r="AI213" s="2"/>
    </row>
    <row r="214" spans="1:35" ht="38.25" outlineLevel="4" x14ac:dyDescent="0.25">
      <c r="A214" s="4" t="s">
        <v>18</v>
      </c>
      <c r="B214" s="41" t="s">
        <v>162</v>
      </c>
      <c r="C214" s="5">
        <v>0</v>
      </c>
      <c r="D214" s="5">
        <v>11</v>
      </c>
      <c r="E214" s="5" t="s">
        <v>96</v>
      </c>
      <c r="F214" s="5">
        <v>80040</v>
      </c>
      <c r="G214" s="5" t="s">
        <v>19</v>
      </c>
      <c r="H214" s="5"/>
      <c r="I214" s="5"/>
      <c r="J214" s="5"/>
      <c r="K214" s="5"/>
      <c r="L214" s="6">
        <v>0</v>
      </c>
      <c r="M214" s="13">
        <v>1449815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1449815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233426</v>
      </c>
      <c r="AC214" s="13">
        <v>233424.99</v>
      </c>
      <c r="AD214" s="13">
        <v>0</v>
      </c>
      <c r="AE214" s="13">
        <v>0</v>
      </c>
      <c r="AF214" s="13">
        <v>233424.99</v>
      </c>
      <c r="AG214" s="13">
        <v>1.01</v>
      </c>
      <c r="AH214" s="6">
        <v>0</v>
      </c>
      <c r="AI214" s="2"/>
    </row>
    <row r="215" spans="1:35" ht="38.25" outlineLevel="5" x14ac:dyDescent="0.25">
      <c r="A215" s="4" t="s">
        <v>9</v>
      </c>
      <c r="B215" s="41" t="s">
        <v>162</v>
      </c>
      <c r="C215" s="5">
        <v>0</v>
      </c>
      <c r="D215" s="5">
        <v>11</v>
      </c>
      <c r="E215" s="5" t="s">
        <v>96</v>
      </c>
      <c r="F215" s="5">
        <v>80040</v>
      </c>
      <c r="G215" s="5" t="s">
        <v>10</v>
      </c>
      <c r="H215" s="5"/>
      <c r="I215" s="5"/>
      <c r="J215" s="5"/>
      <c r="K215" s="5"/>
      <c r="L215" s="6">
        <v>0</v>
      </c>
      <c r="M215" s="13">
        <v>86000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86000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7499</v>
      </c>
      <c r="AC215" s="13">
        <v>6328.69</v>
      </c>
      <c r="AD215" s="13">
        <v>0</v>
      </c>
      <c r="AE215" s="13">
        <v>0</v>
      </c>
      <c r="AF215" s="13">
        <v>6328.69</v>
      </c>
      <c r="AG215" s="13">
        <f t="shared" ref="AG215:AG220" si="31">AC215/U215*100</f>
        <v>7.3589418604651149</v>
      </c>
      <c r="AH215" s="6">
        <v>0</v>
      </c>
      <c r="AI215" s="2"/>
    </row>
    <row r="216" spans="1:35" ht="51" outlineLevel="4" x14ac:dyDescent="0.25">
      <c r="A216" s="4" t="s">
        <v>11</v>
      </c>
      <c r="B216" s="41" t="s">
        <v>162</v>
      </c>
      <c r="C216" s="5">
        <v>0</v>
      </c>
      <c r="D216" s="5">
        <v>11</v>
      </c>
      <c r="E216" s="5" t="s">
        <v>96</v>
      </c>
      <c r="F216" s="5">
        <v>80040</v>
      </c>
      <c r="G216" s="5" t="s">
        <v>12</v>
      </c>
      <c r="H216" s="5"/>
      <c r="I216" s="5"/>
      <c r="J216" s="5"/>
      <c r="K216" s="5"/>
      <c r="L216" s="6">
        <v>0</v>
      </c>
      <c r="M216" s="13">
        <v>86000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86000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7499</v>
      </c>
      <c r="AC216" s="13">
        <v>6328.69</v>
      </c>
      <c r="AD216" s="13">
        <v>0</v>
      </c>
      <c r="AE216" s="13">
        <v>0</v>
      </c>
      <c r="AF216" s="13">
        <v>6328.69</v>
      </c>
      <c r="AG216" s="13">
        <f t="shared" si="31"/>
        <v>7.3589418604651149</v>
      </c>
      <c r="AH216" s="6">
        <v>0</v>
      </c>
      <c r="AI216" s="2"/>
    </row>
    <row r="217" spans="1:35" outlineLevel="5" x14ac:dyDescent="0.25">
      <c r="A217" s="4" t="s">
        <v>3</v>
      </c>
      <c r="B217" s="41" t="s">
        <v>162</v>
      </c>
      <c r="C217" s="5">
        <v>0</v>
      </c>
      <c r="D217" s="5">
        <v>11</v>
      </c>
      <c r="E217" s="5" t="s">
        <v>96</v>
      </c>
      <c r="F217" s="5">
        <v>80040</v>
      </c>
      <c r="G217" s="5" t="s">
        <v>4</v>
      </c>
      <c r="H217" s="5"/>
      <c r="I217" s="5"/>
      <c r="J217" s="5"/>
      <c r="K217" s="5"/>
      <c r="L217" s="6">
        <v>0</v>
      </c>
      <c r="M217" s="13">
        <v>800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800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  <c r="AD217" s="13">
        <v>0</v>
      </c>
      <c r="AE217" s="13">
        <v>0</v>
      </c>
      <c r="AF217" s="13">
        <v>0</v>
      </c>
      <c r="AG217" s="13">
        <f t="shared" si="31"/>
        <v>0</v>
      </c>
      <c r="AH217" s="6">
        <v>0</v>
      </c>
      <c r="AI217" s="2"/>
    </row>
    <row r="218" spans="1:35" ht="25.5" x14ac:dyDescent="0.25">
      <c r="A218" s="4" t="s">
        <v>21</v>
      </c>
      <c r="B218" s="41" t="s">
        <v>162</v>
      </c>
      <c r="C218" s="5">
        <v>0</v>
      </c>
      <c r="D218" s="5">
        <v>11</v>
      </c>
      <c r="E218" s="5" t="s">
        <v>96</v>
      </c>
      <c r="F218" s="5">
        <v>80040</v>
      </c>
      <c r="G218" s="5" t="s">
        <v>22</v>
      </c>
      <c r="H218" s="5"/>
      <c r="I218" s="5"/>
      <c r="J218" s="5"/>
      <c r="K218" s="5"/>
      <c r="L218" s="6">
        <v>0</v>
      </c>
      <c r="M218" s="13">
        <v>800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800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  <c r="AD218" s="13">
        <v>0</v>
      </c>
      <c r="AE218" s="13">
        <v>0</v>
      </c>
      <c r="AF218" s="13">
        <v>0</v>
      </c>
      <c r="AG218" s="13">
        <f t="shared" si="31"/>
        <v>0</v>
      </c>
      <c r="AH218" s="6">
        <v>0</v>
      </c>
      <c r="AI218" s="2"/>
    </row>
    <row r="219" spans="1:35" ht="63.75" x14ac:dyDescent="0.25">
      <c r="A219" s="38" t="s">
        <v>163</v>
      </c>
      <c r="B219" s="41" t="s">
        <v>165</v>
      </c>
      <c r="C219" s="5"/>
      <c r="D219" s="5"/>
      <c r="E219" s="5"/>
      <c r="F219" s="5"/>
      <c r="G219" s="5"/>
      <c r="H219" s="5"/>
      <c r="I219" s="5"/>
      <c r="J219" s="5"/>
      <c r="K219" s="5"/>
      <c r="L219" s="6"/>
      <c r="M219" s="13">
        <f>M220</f>
        <v>4957000</v>
      </c>
      <c r="N219" s="13"/>
      <c r="O219" s="13"/>
      <c r="P219" s="13"/>
      <c r="Q219" s="13"/>
      <c r="R219" s="13"/>
      <c r="S219" s="13"/>
      <c r="T219" s="13"/>
      <c r="U219" s="13">
        <f>U220</f>
        <v>4957000</v>
      </c>
      <c r="V219" s="13"/>
      <c r="W219" s="13"/>
      <c r="X219" s="13"/>
      <c r="Y219" s="13"/>
      <c r="Z219" s="13"/>
      <c r="AA219" s="13"/>
      <c r="AB219" s="13"/>
      <c r="AC219" s="13">
        <f>AC220</f>
        <v>1518102.24</v>
      </c>
      <c r="AD219" s="13"/>
      <c r="AE219" s="13"/>
      <c r="AF219" s="13"/>
      <c r="AG219" s="13">
        <f t="shared" si="31"/>
        <v>30.625423441597739</v>
      </c>
      <c r="AH219" s="6"/>
      <c r="AI219" s="2"/>
    </row>
    <row r="220" spans="1:35" ht="63.75" x14ac:dyDescent="0.25">
      <c r="A220" s="38" t="s">
        <v>164</v>
      </c>
      <c r="B220" s="41" t="s">
        <v>165</v>
      </c>
      <c r="C220" s="5">
        <v>0</v>
      </c>
      <c r="D220" s="5">
        <v>11</v>
      </c>
      <c r="E220" s="5"/>
      <c r="F220" s="5"/>
      <c r="G220" s="5"/>
      <c r="H220" s="5"/>
      <c r="I220" s="5"/>
      <c r="J220" s="5"/>
      <c r="K220" s="5"/>
      <c r="L220" s="6"/>
      <c r="M220" s="13">
        <f>M221</f>
        <v>4957000</v>
      </c>
      <c r="N220" s="13"/>
      <c r="O220" s="13"/>
      <c r="P220" s="13"/>
      <c r="Q220" s="13"/>
      <c r="R220" s="13"/>
      <c r="S220" s="13"/>
      <c r="T220" s="13"/>
      <c r="U220" s="13">
        <f>U221</f>
        <v>4957000</v>
      </c>
      <c r="V220" s="13"/>
      <c r="W220" s="13"/>
      <c r="X220" s="13"/>
      <c r="Y220" s="13"/>
      <c r="Z220" s="13"/>
      <c r="AA220" s="13"/>
      <c r="AB220" s="13"/>
      <c r="AC220" s="13">
        <f>AC221</f>
        <v>1518102.24</v>
      </c>
      <c r="AD220" s="13"/>
      <c r="AE220" s="13"/>
      <c r="AF220" s="13"/>
      <c r="AG220" s="13">
        <f t="shared" si="31"/>
        <v>30.625423441597739</v>
      </c>
      <c r="AH220" s="6"/>
      <c r="AI220" s="2"/>
    </row>
    <row r="221" spans="1:35" ht="25.5" outlineLevel="1" x14ac:dyDescent="0.25">
      <c r="A221" s="4" t="s">
        <v>97</v>
      </c>
      <c r="B221" s="41" t="s">
        <v>165</v>
      </c>
      <c r="C221" s="5">
        <v>0</v>
      </c>
      <c r="D221" s="5">
        <v>11</v>
      </c>
      <c r="E221" s="5" t="s">
        <v>98</v>
      </c>
      <c r="F221" s="5"/>
      <c r="G221" s="5"/>
      <c r="H221" s="5"/>
      <c r="I221" s="5"/>
      <c r="J221" s="5"/>
      <c r="K221" s="5"/>
      <c r="L221" s="6">
        <v>0</v>
      </c>
      <c r="M221" s="13">
        <v>4957000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4957000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1518114</v>
      </c>
      <c r="AC221" s="13">
        <v>1518102.24</v>
      </c>
      <c r="AD221" s="13">
        <v>0</v>
      </c>
      <c r="AE221" s="13">
        <v>0</v>
      </c>
      <c r="AF221" s="13">
        <v>1518102.24</v>
      </c>
      <c r="AG221" s="13">
        <f>AC221/U221*100</f>
        <v>30.625423441597739</v>
      </c>
      <c r="AH221" s="6">
        <v>0</v>
      </c>
      <c r="AI221" s="2"/>
    </row>
    <row r="222" spans="1:35" ht="38.25" outlineLevel="4" x14ac:dyDescent="0.25">
      <c r="A222" s="4" t="s">
        <v>20</v>
      </c>
      <c r="B222" s="41" t="s">
        <v>165</v>
      </c>
      <c r="C222" s="5">
        <v>0</v>
      </c>
      <c r="D222" s="5">
        <v>11</v>
      </c>
      <c r="E222" s="5" t="s">
        <v>98</v>
      </c>
      <c r="F222" s="5">
        <v>80040</v>
      </c>
      <c r="G222" s="5"/>
      <c r="H222" s="5"/>
      <c r="I222" s="5"/>
      <c r="J222" s="5"/>
      <c r="K222" s="5"/>
      <c r="L222" s="6">
        <v>0</v>
      </c>
      <c r="M222" s="13">
        <v>3515000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3515000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806483</v>
      </c>
      <c r="AC222" s="13">
        <v>806471.24</v>
      </c>
      <c r="AD222" s="13">
        <v>0</v>
      </c>
      <c r="AE222" s="13">
        <v>0</v>
      </c>
      <c r="AF222" s="13">
        <v>806471.24</v>
      </c>
      <c r="AG222" s="13">
        <f t="shared" ref="AG222:AG251" si="32">AC222/U222*100</f>
        <v>22.943705263157895</v>
      </c>
      <c r="AH222" s="6">
        <v>0</v>
      </c>
      <c r="AI222" s="2"/>
    </row>
    <row r="223" spans="1:35" ht="89.25" outlineLevel="5" x14ac:dyDescent="0.25">
      <c r="A223" s="4" t="s">
        <v>16</v>
      </c>
      <c r="B223" s="41" t="s">
        <v>165</v>
      </c>
      <c r="C223" s="5">
        <v>0</v>
      </c>
      <c r="D223" s="5">
        <v>11</v>
      </c>
      <c r="E223" s="5" t="s">
        <v>98</v>
      </c>
      <c r="F223" s="5">
        <v>80040</v>
      </c>
      <c r="G223" s="5" t="s">
        <v>17</v>
      </c>
      <c r="H223" s="5"/>
      <c r="I223" s="5"/>
      <c r="J223" s="5"/>
      <c r="K223" s="5"/>
      <c r="L223" s="6">
        <v>0</v>
      </c>
      <c r="M223" s="13">
        <v>3236000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3236000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763089</v>
      </c>
      <c r="AC223" s="13">
        <v>763087.02</v>
      </c>
      <c r="AD223" s="13">
        <v>0</v>
      </c>
      <c r="AE223" s="13">
        <v>0</v>
      </c>
      <c r="AF223" s="13">
        <v>763087.02</v>
      </c>
      <c r="AG223" s="13">
        <f t="shared" si="32"/>
        <v>23.581181087762669</v>
      </c>
      <c r="AH223" s="6">
        <v>0</v>
      </c>
      <c r="AI223" s="2"/>
    </row>
    <row r="224" spans="1:35" ht="38.25" outlineLevel="4" x14ac:dyDescent="0.25">
      <c r="A224" s="4" t="s">
        <v>18</v>
      </c>
      <c r="B224" s="41" t="s">
        <v>165</v>
      </c>
      <c r="C224" s="5">
        <v>0</v>
      </c>
      <c r="D224" s="5">
        <v>11</v>
      </c>
      <c r="E224" s="5" t="s">
        <v>98</v>
      </c>
      <c r="F224" s="5">
        <v>80040</v>
      </c>
      <c r="G224" s="5" t="s">
        <v>19</v>
      </c>
      <c r="H224" s="5"/>
      <c r="I224" s="5"/>
      <c r="J224" s="5"/>
      <c r="K224" s="5"/>
      <c r="L224" s="6">
        <v>0</v>
      </c>
      <c r="M224" s="13">
        <v>3236000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3236000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763089</v>
      </c>
      <c r="AC224" s="13">
        <v>763087.02</v>
      </c>
      <c r="AD224" s="13">
        <v>0</v>
      </c>
      <c r="AE224" s="13">
        <v>0</v>
      </c>
      <c r="AF224" s="13">
        <v>763087.02</v>
      </c>
      <c r="AG224" s="13">
        <f t="shared" si="32"/>
        <v>23.581181087762669</v>
      </c>
      <c r="AH224" s="6">
        <v>0</v>
      </c>
      <c r="AI224" s="2"/>
    </row>
    <row r="225" spans="1:35" ht="38.25" outlineLevel="5" x14ac:dyDescent="0.25">
      <c r="A225" s="4" t="s">
        <v>9</v>
      </c>
      <c r="B225" s="41" t="s">
        <v>165</v>
      </c>
      <c r="C225" s="5">
        <v>0</v>
      </c>
      <c r="D225" s="5">
        <v>11</v>
      </c>
      <c r="E225" s="5" t="s">
        <v>98</v>
      </c>
      <c r="F225" s="5">
        <v>80040</v>
      </c>
      <c r="G225" s="5" t="s">
        <v>10</v>
      </c>
      <c r="H225" s="5"/>
      <c r="I225" s="5"/>
      <c r="J225" s="5"/>
      <c r="K225" s="5"/>
      <c r="L225" s="6">
        <v>0</v>
      </c>
      <c r="M225" s="13">
        <v>277000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277000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42915</v>
      </c>
      <c r="AC225" s="13">
        <v>42905.22</v>
      </c>
      <c r="AD225" s="13">
        <v>0</v>
      </c>
      <c r="AE225" s="13">
        <v>0</v>
      </c>
      <c r="AF225" s="13">
        <v>42905.22</v>
      </c>
      <c r="AG225" s="13">
        <f t="shared" si="32"/>
        <v>15.489249097472923</v>
      </c>
      <c r="AH225" s="6">
        <v>0</v>
      </c>
      <c r="AI225" s="2"/>
    </row>
    <row r="226" spans="1:35" ht="51" outlineLevel="4" x14ac:dyDescent="0.25">
      <c r="A226" s="4" t="s">
        <v>11</v>
      </c>
      <c r="B226" s="41" t="s">
        <v>165</v>
      </c>
      <c r="C226" s="5">
        <v>0</v>
      </c>
      <c r="D226" s="5">
        <v>11</v>
      </c>
      <c r="E226" s="5" t="s">
        <v>98</v>
      </c>
      <c r="F226" s="5">
        <v>80040</v>
      </c>
      <c r="G226" s="5" t="s">
        <v>12</v>
      </c>
      <c r="H226" s="5"/>
      <c r="I226" s="5"/>
      <c r="J226" s="5"/>
      <c r="K226" s="5"/>
      <c r="L226" s="6">
        <v>0</v>
      </c>
      <c r="M226" s="13">
        <v>277000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277000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42915</v>
      </c>
      <c r="AC226" s="13">
        <v>42905.22</v>
      </c>
      <c r="AD226" s="13">
        <v>0</v>
      </c>
      <c r="AE226" s="13">
        <v>0</v>
      </c>
      <c r="AF226" s="13">
        <v>42905.22</v>
      </c>
      <c r="AG226" s="13">
        <f t="shared" si="32"/>
        <v>15.489249097472923</v>
      </c>
      <c r="AH226" s="6">
        <v>0</v>
      </c>
      <c r="AI226" s="2"/>
    </row>
    <row r="227" spans="1:35" outlineLevel="5" x14ac:dyDescent="0.25">
      <c r="A227" s="4" t="s">
        <v>3</v>
      </c>
      <c r="B227" s="41" t="s">
        <v>165</v>
      </c>
      <c r="C227" s="5">
        <v>0</v>
      </c>
      <c r="D227" s="5">
        <v>11</v>
      </c>
      <c r="E227" s="5" t="s">
        <v>98</v>
      </c>
      <c r="F227" s="5">
        <v>80040</v>
      </c>
      <c r="G227" s="5" t="s">
        <v>4</v>
      </c>
      <c r="H227" s="5"/>
      <c r="I227" s="5"/>
      <c r="J227" s="5"/>
      <c r="K227" s="5"/>
      <c r="L227" s="6">
        <v>0</v>
      </c>
      <c r="M227" s="13">
        <v>2000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2000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479</v>
      </c>
      <c r="AC227" s="13">
        <v>479</v>
      </c>
      <c r="AD227" s="13">
        <v>0</v>
      </c>
      <c r="AE227" s="13">
        <v>0</v>
      </c>
      <c r="AF227" s="13">
        <v>479</v>
      </c>
      <c r="AG227" s="13">
        <f t="shared" si="32"/>
        <v>23.95</v>
      </c>
      <c r="AH227" s="6">
        <v>0</v>
      </c>
      <c r="AI227" s="2"/>
    </row>
    <row r="228" spans="1:35" ht="25.5" outlineLevel="1" x14ac:dyDescent="0.25">
      <c r="A228" s="4" t="s">
        <v>21</v>
      </c>
      <c r="B228" s="41" t="s">
        <v>165</v>
      </c>
      <c r="C228" s="5">
        <v>0</v>
      </c>
      <c r="D228" s="5">
        <v>11</v>
      </c>
      <c r="E228" s="5" t="s">
        <v>98</v>
      </c>
      <c r="F228" s="5">
        <v>80040</v>
      </c>
      <c r="G228" s="5" t="s">
        <v>22</v>
      </c>
      <c r="H228" s="5"/>
      <c r="I228" s="5"/>
      <c r="J228" s="5"/>
      <c r="K228" s="5"/>
      <c r="L228" s="6">
        <v>0</v>
      </c>
      <c r="M228" s="13">
        <v>2000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2000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479</v>
      </c>
      <c r="AC228" s="13">
        <v>479</v>
      </c>
      <c r="AD228" s="13">
        <v>0</v>
      </c>
      <c r="AE228" s="13">
        <v>0</v>
      </c>
      <c r="AF228" s="13">
        <v>479</v>
      </c>
      <c r="AG228" s="13">
        <f t="shared" si="32"/>
        <v>23.95</v>
      </c>
      <c r="AH228" s="6">
        <v>0</v>
      </c>
      <c r="AI228" s="2"/>
    </row>
    <row r="229" spans="1:35" ht="38.25" outlineLevel="2" x14ac:dyDescent="0.25">
      <c r="A229" s="38" t="s">
        <v>166</v>
      </c>
      <c r="B229" s="41" t="s">
        <v>165</v>
      </c>
      <c r="C229" s="5">
        <v>0</v>
      </c>
      <c r="D229" s="5">
        <v>12</v>
      </c>
      <c r="E229" s="5"/>
      <c r="F229" s="5"/>
      <c r="G229" s="5"/>
      <c r="H229" s="5"/>
      <c r="I229" s="5"/>
      <c r="J229" s="5"/>
      <c r="K229" s="5"/>
      <c r="L229" s="6">
        <v>0</v>
      </c>
      <c r="M229" s="13">
        <v>1442000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1442000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711631</v>
      </c>
      <c r="AC229" s="13">
        <v>711631</v>
      </c>
      <c r="AD229" s="13">
        <v>0</v>
      </c>
      <c r="AE229" s="13">
        <v>0</v>
      </c>
      <c r="AF229" s="13">
        <v>711631</v>
      </c>
      <c r="AG229" s="13">
        <f t="shared" si="32"/>
        <v>49.350277392510399</v>
      </c>
      <c r="AH229" s="6">
        <v>0</v>
      </c>
      <c r="AI229" s="2"/>
    </row>
    <row r="230" spans="1:35" ht="25.5" outlineLevel="3" x14ac:dyDescent="0.25">
      <c r="A230" s="38" t="s">
        <v>167</v>
      </c>
      <c r="B230" s="41" t="s">
        <v>165</v>
      </c>
      <c r="C230" s="5">
        <v>0</v>
      </c>
      <c r="D230" s="5">
        <v>12</v>
      </c>
      <c r="E230" s="5">
        <v>908</v>
      </c>
      <c r="F230" s="5"/>
      <c r="G230" s="5"/>
      <c r="H230" s="5"/>
      <c r="I230" s="5"/>
      <c r="J230" s="5"/>
      <c r="K230" s="5"/>
      <c r="L230" s="6">
        <v>0</v>
      </c>
      <c r="M230" s="13">
        <v>1442000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1442000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147332</v>
      </c>
      <c r="AC230" s="13">
        <v>711631</v>
      </c>
      <c r="AD230" s="13">
        <v>0</v>
      </c>
      <c r="AE230" s="13">
        <v>0</v>
      </c>
      <c r="AF230" s="13">
        <v>147332</v>
      </c>
      <c r="AG230" s="13">
        <f t="shared" si="32"/>
        <v>49.350277392510399</v>
      </c>
      <c r="AH230" s="6">
        <v>0</v>
      </c>
      <c r="AI230" s="2"/>
    </row>
    <row r="231" spans="1:35" ht="25.5" outlineLevel="4" x14ac:dyDescent="0.25">
      <c r="A231" s="4" t="s">
        <v>99</v>
      </c>
      <c r="B231" s="41" t="s">
        <v>165</v>
      </c>
      <c r="C231" s="5">
        <v>0</v>
      </c>
      <c r="D231" s="5">
        <v>12</v>
      </c>
      <c r="E231" s="5" t="s">
        <v>98</v>
      </c>
      <c r="F231" s="5">
        <v>83010</v>
      </c>
      <c r="G231" s="5"/>
      <c r="H231" s="5"/>
      <c r="I231" s="5"/>
      <c r="J231" s="5"/>
      <c r="K231" s="5"/>
      <c r="L231" s="6">
        <v>0</v>
      </c>
      <c r="M231" s="13">
        <v>442000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442000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147332</v>
      </c>
      <c r="AC231" s="13">
        <v>147332</v>
      </c>
      <c r="AD231" s="13">
        <v>0</v>
      </c>
      <c r="AE231" s="13">
        <v>0</v>
      </c>
      <c r="AF231" s="13">
        <v>147332</v>
      </c>
      <c r="AG231" s="13">
        <f t="shared" si="32"/>
        <v>33.333031674208144</v>
      </c>
      <c r="AH231" s="6">
        <v>0</v>
      </c>
      <c r="AI231" s="2"/>
    </row>
    <row r="232" spans="1:35" outlineLevel="5" x14ac:dyDescent="0.25">
      <c r="A232" s="4" t="s">
        <v>7</v>
      </c>
      <c r="B232" s="41" t="s">
        <v>165</v>
      </c>
      <c r="C232" s="5">
        <v>0</v>
      </c>
      <c r="D232" s="5">
        <v>12</v>
      </c>
      <c r="E232" s="5" t="s">
        <v>98</v>
      </c>
      <c r="F232" s="5">
        <v>83010</v>
      </c>
      <c r="G232" s="5" t="s">
        <v>8</v>
      </c>
      <c r="H232" s="5"/>
      <c r="I232" s="5"/>
      <c r="J232" s="5"/>
      <c r="K232" s="5"/>
      <c r="L232" s="6">
        <v>0</v>
      </c>
      <c r="M232" s="13">
        <v>442000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442000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147332</v>
      </c>
      <c r="AC232" s="13">
        <v>147332</v>
      </c>
      <c r="AD232" s="13">
        <v>0</v>
      </c>
      <c r="AE232" s="13">
        <v>0</v>
      </c>
      <c r="AF232" s="13">
        <v>147332</v>
      </c>
      <c r="AG232" s="13">
        <f t="shared" si="32"/>
        <v>33.333031674208144</v>
      </c>
      <c r="AH232" s="6">
        <v>0</v>
      </c>
      <c r="AI232" s="2"/>
    </row>
    <row r="233" spans="1:35" outlineLevel="2" x14ac:dyDescent="0.25">
      <c r="A233" s="4" t="s">
        <v>100</v>
      </c>
      <c r="B233" s="41" t="s">
        <v>165</v>
      </c>
      <c r="C233" s="5">
        <v>0</v>
      </c>
      <c r="D233" s="5">
        <v>12</v>
      </c>
      <c r="E233" s="5" t="s">
        <v>98</v>
      </c>
      <c r="F233" s="5">
        <v>83010</v>
      </c>
      <c r="G233" s="5" t="s">
        <v>101</v>
      </c>
      <c r="H233" s="5"/>
      <c r="I233" s="5"/>
      <c r="J233" s="5"/>
      <c r="K233" s="5"/>
      <c r="L233" s="6">
        <v>0</v>
      </c>
      <c r="M233" s="13">
        <v>442000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442000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147332</v>
      </c>
      <c r="AC233" s="13">
        <v>147332</v>
      </c>
      <c r="AD233" s="13">
        <v>0</v>
      </c>
      <c r="AE233" s="13">
        <v>0</v>
      </c>
      <c r="AF233" s="13">
        <v>147332</v>
      </c>
      <c r="AG233" s="13">
        <f t="shared" si="32"/>
        <v>33.333031674208144</v>
      </c>
      <c r="AH233" s="6">
        <v>0</v>
      </c>
      <c r="AI233" s="2"/>
    </row>
    <row r="234" spans="1:35" ht="38.25" outlineLevel="4" x14ac:dyDescent="0.25">
      <c r="A234" s="4" t="s">
        <v>102</v>
      </c>
      <c r="B234" s="41" t="s">
        <v>165</v>
      </c>
      <c r="C234" s="5">
        <v>0</v>
      </c>
      <c r="D234" s="5">
        <v>12</v>
      </c>
      <c r="E234" s="5" t="s">
        <v>98</v>
      </c>
      <c r="F234" s="5">
        <v>83020</v>
      </c>
      <c r="G234" s="5"/>
      <c r="H234" s="5"/>
      <c r="I234" s="5"/>
      <c r="J234" s="5"/>
      <c r="K234" s="5"/>
      <c r="L234" s="6">
        <v>0</v>
      </c>
      <c r="M234" s="13">
        <v>1000000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1000000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564299</v>
      </c>
      <c r="AC234" s="13">
        <v>564299</v>
      </c>
      <c r="AD234" s="13">
        <v>0</v>
      </c>
      <c r="AE234" s="13">
        <v>0</v>
      </c>
      <c r="AF234" s="13">
        <v>564299</v>
      </c>
      <c r="AG234" s="13">
        <f t="shared" si="32"/>
        <v>56.429899999999996</v>
      </c>
      <c r="AH234" s="6">
        <v>0</v>
      </c>
      <c r="AI234" s="2"/>
    </row>
    <row r="235" spans="1:35" outlineLevel="5" x14ac:dyDescent="0.25">
      <c r="A235" s="4" t="s">
        <v>7</v>
      </c>
      <c r="B235" s="41" t="s">
        <v>165</v>
      </c>
      <c r="C235" s="5">
        <v>0</v>
      </c>
      <c r="D235" s="5">
        <v>12</v>
      </c>
      <c r="E235" s="5" t="s">
        <v>98</v>
      </c>
      <c r="F235" s="5">
        <v>83020</v>
      </c>
      <c r="G235" s="5" t="s">
        <v>8</v>
      </c>
      <c r="H235" s="5"/>
      <c r="I235" s="5"/>
      <c r="J235" s="5"/>
      <c r="K235" s="5"/>
      <c r="L235" s="6">
        <v>0</v>
      </c>
      <c r="M235" s="13">
        <v>1000000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1000000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564299</v>
      </c>
      <c r="AC235" s="13">
        <v>564299</v>
      </c>
      <c r="AD235" s="13">
        <v>0</v>
      </c>
      <c r="AE235" s="13">
        <v>0</v>
      </c>
      <c r="AF235" s="13">
        <v>564299</v>
      </c>
      <c r="AG235" s="13">
        <f t="shared" si="32"/>
        <v>56.429899999999996</v>
      </c>
      <c r="AH235" s="6">
        <v>0</v>
      </c>
      <c r="AI235" s="2"/>
    </row>
    <row r="236" spans="1:35" ht="12.75" customHeight="1" x14ac:dyDescent="0.25">
      <c r="A236" s="4" t="s">
        <v>100</v>
      </c>
      <c r="B236" s="41" t="s">
        <v>165</v>
      </c>
      <c r="C236" s="5">
        <v>0</v>
      </c>
      <c r="D236" s="5">
        <v>12</v>
      </c>
      <c r="E236" s="5" t="s">
        <v>98</v>
      </c>
      <c r="F236" s="5">
        <v>83020</v>
      </c>
      <c r="G236" s="5" t="s">
        <v>101</v>
      </c>
      <c r="H236" s="5"/>
      <c r="I236" s="5"/>
      <c r="J236" s="5"/>
      <c r="K236" s="5"/>
      <c r="L236" s="6">
        <v>0</v>
      </c>
      <c r="M236" s="13">
        <v>1000000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1000000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564299</v>
      </c>
      <c r="AC236" s="13">
        <v>564299</v>
      </c>
      <c r="AD236" s="13">
        <v>0</v>
      </c>
      <c r="AE236" s="13">
        <v>0</v>
      </c>
      <c r="AF236" s="13">
        <v>564299</v>
      </c>
      <c r="AG236" s="13">
        <f t="shared" si="32"/>
        <v>56.429899999999996</v>
      </c>
      <c r="AH236" s="7">
        <v>0</v>
      </c>
      <c r="AI236" s="2"/>
    </row>
    <row r="237" spans="1:35" ht="16.5" customHeight="1" x14ac:dyDescent="0.25">
      <c r="A237" s="4" t="s">
        <v>168</v>
      </c>
      <c r="B237" s="41" t="s">
        <v>169</v>
      </c>
      <c r="C237" s="5"/>
      <c r="D237" s="5"/>
      <c r="E237" s="5"/>
      <c r="F237" s="5"/>
      <c r="G237" s="5"/>
      <c r="H237" s="5"/>
      <c r="I237" s="5"/>
      <c r="J237" s="5"/>
      <c r="K237" s="5"/>
      <c r="L237" s="6"/>
      <c r="M237" s="13">
        <f>M238+M242</f>
        <v>1117912</v>
      </c>
      <c r="N237" s="13"/>
      <c r="O237" s="13"/>
      <c r="P237" s="13"/>
      <c r="Q237" s="13"/>
      <c r="R237" s="13"/>
      <c r="S237" s="13"/>
      <c r="T237" s="13"/>
      <c r="U237" s="13">
        <f t="shared" ref="U237:AC237" si="33">U238+U242</f>
        <v>1117912</v>
      </c>
      <c r="V237" s="13">
        <f t="shared" si="33"/>
        <v>0</v>
      </c>
      <c r="W237" s="13">
        <f t="shared" si="33"/>
        <v>0</v>
      </c>
      <c r="X237" s="13">
        <f t="shared" si="33"/>
        <v>0</v>
      </c>
      <c r="Y237" s="13">
        <f t="shared" si="33"/>
        <v>0</v>
      </c>
      <c r="Z237" s="13">
        <f t="shared" si="33"/>
        <v>0</v>
      </c>
      <c r="AA237" s="13">
        <f t="shared" si="33"/>
        <v>0</v>
      </c>
      <c r="AB237" s="13">
        <f t="shared" si="33"/>
        <v>133580</v>
      </c>
      <c r="AC237" s="13">
        <f t="shared" si="33"/>
        <v>133079.16</v>
      </c>
      <c r="AD237" s="13"/>
      <c r="AE237" s="13"/>
      <c r="AF237" s="13"/>
      <c r="AG237" s="13">
        <f t="shared" si="32"/>
        <v>11.904260800492347</v>
      </c>
      <c r="AH237" s="7"/>
      <c r="AI237" s="2"/>
    </row>
    <row r="238" spans="1:35" ht="15.75" customHeight="1" x14ac:dyDescent="0.25">
      <c r="A238" s="4" t="s">
        <v>121</v>
      </c>
      <c r="B238" s="41" t="s">
        <v>169</v>
      </c>
      <c r="C238" s="5">
        <v>0</v>
      </c>
      <c r="D238" s="41" t="s">
        <v>170</v>
      </c>
      <c r="E238" s="5">
        <v>901</v>
      </c>
      <c r="F238" s="5"/>
      <c r="G238" s="5"/>
      <c r="H238" s="5"/>
      <c r="I238" s="5"/>
      <c r="J238" s="5"/>
      <c r="K238" s="5"/>
      <c r="L238" s="6"/>
      <c r="M238" s="13">
        <f>M239</f>
        <v>300000</v>
      </c>
      <c r="N238" s="13"/>
      <c r="O238" s="13"/>
      <c r="P238" s="13"/>
      <c r="Q238" s="13"/>
      <c r="R238" s="13"/>
      <c r="S238" s="13"/>
      <c r="T238" s="13"/>
      <c r="U238" s="13">
        <f>U239</f>
        <v>300000</v>
      </c>
      <c r="V238" s="13"/>
      <c r="W238" s="13"/>
      <c r="X238" s="13"/>
      <c r="Y238" s="13"/>
      <c r="Z238" s="13"/>
      <c r="AA238" s="13"/>
      <c r="AB238" s="13"/>
      <c r="AC238" s="13">
        <f>AC239</f>
        <v>0</v>
      </c>
      <c r="AD238" s="13"/>
      <c r="AE238" s="13"/>
      <c r="AF238" s="13"/>
      <c r="AG238" s="13">
        <f t="shared" si="32"/>
        <v>0</v>
      </c>
      <c r="AH238" s="7"/>
      <c r="AI238" s="2"/>
    </row>
    <row r="239" spans="1:35" ht="12.75" customHeight="1" x14ac:dyDescent="0.25">
      <c r="A239" s="4" t="s">
        <v>25</v>
      </c>
      <c r="B239" s="41" t="s">
        <v>169</v>
      </c>
      <c r="C239" s="5">
        <v>0</v>
      </c>
      <c r="D239" s="41" t="s">
        <v>170</v>
      </c>
      <c r="E239" s="5" t="s">
        <v>14</v>
      </c>
      <c r="F239" s="5" t="s">
        <v>26</v>
      </c>
      <c r="G239" s="5"/>
      <c r="H239" s="5"/>
      <c r="I239" s="5"/>
      <c r="J239" s="5"/>
      <c r="K239" s="5"/>
      <c r="L239" s="6">
        <v>0</v>
      </c>
      <c r="M239" s="13">
        <v>300000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300000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  <c r="AD239" s="13">
        <v>0</v>
      </c>
      <c r="AE239" s="13">
        <v>0</v>
      </c>
      <c r="AF239" s="13">
        <v>0</v>
      </c>
      <c r="AG239" s="13">
        <f t="shared" si="32"/>
        <v>0</v>
      </c>
      <c r="AH239" s="7"/>
      <c r="AI239" s="2"/>
    </row>
    <row r="240" spans="1:35" ht="12.75" customHeight="1" x14ac:dyDescent="0.25">
      <c r="A240" s="4" t="s">
        <v>3</v>
      </c>
      <c r="B240" s="41" t="s">
        <v>169</v>
      </c>
      <c r="C240" s="5">
        <v>0</v>
      </c>
      <c r="D240" s="41" t="s">
        <v>170</v>
      </c>
      <c r="E240" s="5" t="s">
        <v>14</v>
      </c>
      <c r="F240" s="5" t="s">
        <v>26</v>
      </c>
      <c r="G240" s="5" t="s">
        <v>4</v>
      </c>
      <c r="H240" s="5"/>
      <c r="I240" s="5"/>
      <c r="J240" s="5"/>
      <c r="K240" s="5"/>
      <c r="L240" s="6">
        <v>0</v>
      </c>
      <c r="M240" s="13">
        <v>300000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300000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  <c r="AD240" s="13">
        <v>0</v>
      </c>
      <c r="AE240" s="13">
        <v>0</v>
      </c>
      <c r="AF240" s="13">
        <v>0</v>
      </c>
      <c r="AG240" s="13">
        <f t="shared" si="32"/>
        <v>0</v>
      </c>
      <c r="AH240" s="7"/>
      <c r="AI240" s="2"/>
    </row>
    <row r="241" spans="1:35" ht="12.75" customHeight="1" x14ac:dyDescent="0.25">
      <c r="A241" s="4" t="s">
        <v>5</v>
      </c>
      <c r="B241" s="41" t="s">
        <v>169</v>
      </c>
      <c r="C241" s="5">
        <v>0</v>
      </c>
      <c r="D241" s="41" t="s">
        <v>170</v>
      </c>
      <c r="E241" s="5" t="s">
        <v>14</v>
      </c>
      <c r="F241" s="5" t="s">
        <v>26</v>
      </c>
      <c r="G241" s="5" t="s">
        <v>6</v>
      </c>
      <c r="H241" s="5"/>
      <c r="I241" s="5"/>
      <c r="J241" s="5"/>
      <c r="K241" s="5"/>
      <c r="L241" s="6">
        <v>0</v>
      </c>
      <c r="M241" s="13">
        <v>300000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300000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  <c r="AD241" s="13">
        <v>0</v>
      </c>
      <c r="AE241" s="13">
        <v>0</v>
      </c>
      <c r="AF241" s="13">
        <v>0</v>
      </c>
      <c r="AG241" s="13">
        <f t="shared" si="32"/>
        <v>0</v>
      </c>
      <c r="AH241" s="7"/>
      <c r="AI241" s="2"/>
    </row>
    <row r="242" spans="1:35" ht="26.25" customHeight="1" x14ac:dyDescent="0.25">
      <c r="A242" s="4" t="s">
        <v>92</v>
      </c>
      <c r="B242" s="41" t="s">
        <v>169</v>
      </c>
      <c r="C242" s="5">
        <v>0</v>
      </c>
      <c r="D242" s="41" t="s">
        <v>170</v>
      </c>
      <c r="E242" s="5" t="s">
        <v>93</v>
      </c>
      <c r="F242" s="5"/>
      <c r="G242" s="5"/>
      <c r="H242" s="5"/>
      <c r="I242" s="5"/>
      <c r="J242" s="5"/>
      <c r="K242" s="5"/>
      <c r="L242" s="6">
        <v>0</v>
      </c>
      <c r="M242" s="13">
        <v>817912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817912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133580</v>
      </c>
      <c r="AC242" s="13">
        <v>133079.16</v>
      </c>
      <c r="AD242" s="13">
        <v>0</v>
      </c>
      <c r="AE242" s="13">
        <v>0</v>
      </c>
      <c r="AF242" s="13">
        <v>133079.16</v>
      </c>
      <c r="AG242" s="13">
        <f>AC242/U242*100</f>
        <v>16.270596347773356</v>
      </c>
      <c r="AH242" s="7"/>
      <c r="AI242" s="2"/>
    </row>
    <row r="243" spans="1:35" ht="26.25" customHeight="1" x14ac:dyDescent="0.25">
      <c r="A243" s="4" t="s">
        <v>20</v>
      </c>
      <c r="B243" s="41" t="s">
        <v>169</v>
      </c>
      <c r="C243" s="5">
        <v>0</v>
      </c>
      <c r="D243" s="41" t="s">
        <v>170</v>
      </c>
      <c r="E243" s="5" t="s">
        <v>93</v>
      </c>
      <c r="F243" s="5">
        <v>80040</v>
      </c>
      <c r="G243" s="5"/>
      <c r="H243" s="5"/>
      <c r="I243" s="5"/>
      <c r="J243" s="5"/>
      <c r="K243" s="5"/>
      <c r="L243" s="6">
        <v>0</v>
      </c>
      <c r="M243" s="13">
        <v>21700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21700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13">
        <v>0</v>
      </c>
      <c r="AD243" s="13">
        <v>0</v>
      </c>
      <c r="AE243" s="13">
        <v>0</v>
      </c>
      <c r="AF243" s="13">
        <v>0</v>
      </c>
      <c r="AG243" s="13">
        <f t="shared" ref="AG243:AG250" si="34">AC243/U243*100</f>
        <v>0</v>
      </c>
    </row>
    <row r="244" spans="1:35" ht="38.25" x14ac:dyDescent="0.25">
      <c r="A244" s="4" t="s">
        <v>9</v>
      </c>
      <c r="B244" s="41" t="s">
        <v>169</v>
      </c>
      <c r="C244" s="5">
        <v>0</v>
      </c>
      <c r="D244" s="41" t="s">
        <v>170</v>
      </c>
      <c r="E244" s="5" t="s">
        <v>93</v>
      </c>
      <c r="F244" s="5">
        <v>80040</v>
      </c>
      <c r="G244" s="5" t="s">
        <v>10</v>
      </c>
      <c r="H244" s="5"/>
      <c r="I244" s="5"/>
      <c r="J244" s="5"/>
      <c r="K244" s="5"/>
      <c r="L244" s="6">
        <v>0</v>
      </c>
      <c r="M244" s="13">
        <v>21200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21200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13">
        <v>0</v>
      </c>
      <c r="AD244" s="13">
        <v>0</v>
      </c>
      <c r="AE244" s="13">
        <v>0</v>
      </c>
      <c r="AF244" s="13">
        <v>0</v>
      </c>
      <c r="AG244" s="13">
        <f t="shared" si="34"/>
        <v>0</v>
      </c>
    </row>
    <row r="245" spans="1:35" ht="51" x14ac:dyDescent="0.25">
      <c r="A245" s="4" t="s">
        <v>11</v>
      </c>
      <c r="B245" s="41" t="s">
        <v>169</v>
      </c>
      <c r="C245" s="5">
        <v>0</v>
      </c>
      <c r="D245" s="41" t="s">
        <v>170</v>
      </c>
      <c r="E245" s="5" t="s">
        <v>93</v>
      </c>
      <c r="F245" s="5">
        <v>80040</v>
      </c>
      <c r="G245" s="5" t="s">
        <v>12</v>
      </c>
      <c r="H245" s="5"/>
      <c r="I245" s="5"/>
      <c r="J245" s="5"/>
      <c r="K245" s="5"/>
      <c r="L245" s="6">
        <v>0</v>
      </c>
      <c r="M245" s="13">
        <v>21200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21200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  <c r="AD245" s="13">
        <v>0</v>
      </c>
      <c r="AE245" s="13">
        <v>0</v>
      </c>
      <c r="AF245" s="13">
        <v>0</v>
      </c>
      <c r="AG245" s="13">
        <f t="shared" si="34"/>
        <v>0</v>
      </c>
    </row>
    <row r="246" spans="1:35" x14ac:dyDescent="0.25">
      <c r="A246" s="4" t="s">
        <v>3</v>
      </c>
      <c r="B246" s="41" t="s">
        <v>169</v>
      </c>
      <c r="C246" s="5">
        <v>0</v>
      </c>
      <c r="D246" s="41" t="s">
        <v>170</v>
      </c>
      <c r="E246" s="5" t="s">
        <v>93</v>
      </c>
      <c r="F246" s="5">
        <v>80040</v>
      </c>
      <c r="G246" s="5" t="s">
        <v>4</v>
      </c>
      <c r="H246" s="5"/>
      <c r="I246" s="5"/>
      <c r="J246" s="5"/>
      <c r="K246" s="5"/>
      <c r="L246" s="6">
        <v>0</v>
      </c>
      <c r="M246" s="13">
        <v>500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13">
        <v>0</v>
      </c>
      <c r="U246" s="13">
        <v>500</v>
      </c>
      <c r="V246" s="13">
        <v>0</v>
      </c>
      <c r="W246" s="13">
        <v>0</v>
      </c>
      <c r="X246" s="13">
        <v>0</v>
      </c>
      <c r="Y246" s="13">
        <v>0</v>
      </c>
      <c r="Z246" s="13">
        <v>0</v>
      </c>
      <c r="AA246" s="13">
        <v>0</v>
      </c>
      <c r="AB246" s="13">
        <v>0</v>
      </c>
      <c r="AC246" s="13">
        <v>0</v>
      </c>
      <c r="AD246" s="13">
        <v>0</v>
      </c>
      <c r="AE246" s="13">
        <v>0</v>
      </c>
      <c r="AF246" s="13">
        <v>0</v>
      </c>
      <c r="AG246" s="13">
        <f t="shared" si="34"/>
        <v>0</v>
      </c>
    </row>
    <row r="247" spans="1:35" ht="25.5" x14ac:dyDescent="0.25">
      <c r="A247" s="4" t="s">
        <v>21</v>
      </c>
      <c r="B247" s="41" t="s">
        <v>169</v>
      </c>
      <c r="C247" s="5">
        <v>0</v>
      </c>
      <c r="D247" s="41" t="s">
        <v>170</v>
      </c>
      <c r="E247" s="5" t="s">
        <v>93</v>
      </c>
      <c r="F247" s="5">
        <v>80040</v>
      </c>
      <c r="G247" s="5" t="s">
        <v>22</v>
      </c>
      <c r="H247" s="5"/>
      <c r="I247" s="5"/>
      <c r="J247" s="5"/>
      <c r="K247" s="5"/>
      <c r="L247" s="6">
        <v>0</v>
      </c>
      <c r="M247" s="13">
        <v>500</v>
      </c>
      <c r="N247" s="13">
        <v>0</v>
      </c>
      <c r="O247" s="13">
        <v>0</v>
      </c>
      <c r="P247" s="13">
        <v>0</v>
      </c>
      <c r="Q247" s="13">
        <v>0</v>
      </c>
      <c r="R247" s="13">
        <v>0</v>
      </c>
      <c r="S247" s="13">
        <v>0</v>
      </c>
      <c r="T247" s="13">
        <v>0</v>
      </c>
      <c r="U247" s="13">
        <v>500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  <c r="AD247" s="13">
        <v>0</v>
      </c>
      <c r="AE247" s="13">
        <v>0</v>
      </c>
      <c r="AF247" s="13">
        <v>0</v>
      </c>
      <c r="AG247" s="13">
        <f t="shared" si="34"/>
        <v>0</v>
      </c>
    </row>
    <row r="248" spans="1:35" ht="51" x14ac:dyDescent="0.25">
      <c r="A248" s="4" t="s">
        <v>94</v>
      </c>
      <c r="B248" s="41" t="s">
        <v>169</v>
      </c>
      <c r="C248" s="5">
        <v>0</v>
      </c>
      <c r="D248" s="41" t="s">
        <v>170</v>
      </c>
      <c r="E248" s="5" t="s">
        <v>93</v>
      </c>
      <c r="F248" s="5">
        <v>80050</v>
      </c>
      <c r="G248" s="5"/>
      <c r="H248" s="5"/>
      <c r="I248" s="5"/>
      <c r="J248" s="5"/>
      <c r="K248" s="5"/>
      <c r="L248" s="6">
        <v>0</v>
      </c>
      <c r="M248" s="13">
        <v>796212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796212</v>
      </c>
      <c r="V248" s="13"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0</v>
      </c>
      <c r="AB248" s="13">
        <v>133580</v>
      </c>
      <c r="AC248" s="13">
        <v>133079.16</v>
      </c>
      <c r="AD248" s="13">
        <v>0</v>
      </c>
      <c r="AE248" s="13">
        <v>0</v>
      </c>
      <c r="AF248" s="13">
        <v>133079.16</v>
      </c>
      <c r="AG248" s="13">
        <f t="shared" si="34"/>
        <v>16.71403596027189</v>
      </c>
    </row>
    <row r="249" spans="1:35" ht="89.25" x14ac:dyDescent="0.25">
      <c r="A249" s="4" t="s">
        <v>16</v>
      </c>
      <c r="B249" s="41" t="s">
        <v>169</v>
      </c>
      <c r="C249" s="5">
        <v>0</v>
      </c>
      <c r="D249" s="41" t="s">
        <v>170</v>
      </c>
      <c r="E249" s="5" t="s">
        <v>93</v>
      </c>
      <c r="F249" s="5">
        <v>80050</v>
      </c>
      <c r="G249" s="5" t="s">
        <v>17</v>
      </c>
      <c r="H249" s="5"/>
      <c r="I249" s="5"/>
      <c r="J249" s="5"/>
      <c r="K249" s="5"/>
      <c r="L249" s="6">
        <v>0</v>
      </c>
      <c r="M249" s="13">
        <v>796212</v>
      </c>
      <c r="N249" s="13">
        <v>0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796212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133580</v>
      </c>
      <c r="AC249" s="13">
        <v>133079.16</v>
      </c>
      <c r="AD249" s="13">
        <v>0</v>
      </c>
      <c r="AE249" s="13">
        <v>0</v>
      </c>
      <c r="AF249" s="13">
        <v>133079.16</v>
      </c>
      <c r="AG249" s="13">
        <f t="shared" si="34"/>
        <v>16.71403596027189</v>
      </c>
    </row>
    <row r="250" spans="1:35" ht="38.25" x14ac:dyDescent="0.25">
      <c r="A250" s="4" t="s">
        <v>18</v>
      </c>
      <c r="B250" s="41" t="s">
        <v>169</v>
      </c>
      <c r="C250" s="5">
        <v>0</v>
      </c>
      <c r="D250" s="41" t="s">
        <v>170</v>
      </c>
      <c r="E250" s="5" t="s">
        <v>93</v>
      </c>
      <c r="F250" s="5">
        <v>80050</v>
      </c>
      <c r="G250" s="5" t="s">
        <v>19</v>
      </c>
      <c r="H250" s="5"/>
      <c r="I250" s="5"/>
      <c r="J250" s="5"/>
      <c r="K250" s="5"/>
      <c r="L250" s="6">
        <v>0</v>
      </c>
      <c r="M250" s="13">
        <v>796212</v>
      </c>
      <c r="N250" s="13">
        <v>0</v>
      </c>
      <c r="O250" s="13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796212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133580</v>
      </c>
      <c r="AC250" s="13">
        <v>133079.16</v>
      </c>
      <c r="AD250" s="13">
        <v>0</v>
      </c>
      <c r="AE250" s="13">
        <v>0</v>
      </c>
      <c r="AF250" s="13">
        <v>133079.16</v>
      </c>
      <c r="AG250" s="13">
        <f t="shared" si="34"/>
        <v>16.71403596027189</v>
      </c>
    </row>
    <row r="251" spans="1:35" x14ac:dyDescent="0.25">
      <c r="A251" s="67" t="s">
        <v>13</v>
      </c>
      <c r="B251" s="68"/>
      <c r="C251" s="68"/>
      <c r="D251" s="68"/>
      <c r="E251" s="68"/>
      <c r="F251" s="68"/>
      <c r="G251" s="68"/>
      <c r="H251" s="68"/>
      <c r="I251" s="68"/>
      <c r="J251" s="68"/>
      <c r="K251" s="69"/>
      <c r="L251" s="7">
        <v>0</v>
      </c>
      <c r="M251" s="14">
        <f>M9+M114+M188+M209+M219+M237</f>
        <v>225333454.84999999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>
        <v>0</v>
      </c>
      <c r="T251" s="14">
        <v>0</v>
      </c>
      <c r="U251" s="14">
        <f>U9+U114+U188+U209+U219+U237</f>
        <v>231200405.12</v>
      </c>
      <c r="V251" s="14">
        <v>0</v>
      </c>
      <c r="W251" s="14">
        <v>0</v>
      </c>
      <c r="X251" s="14">
        <v>0</v>
      </c>
      <c r="Y251" s="14">
        <v>0</v>
      </c>
      <c r="Z251" s="14">
        <v>0</v>
      </c>
      <c r="AA251" s="14">
        <v>0</v>
      </c>
      <c r="AB251" s="14">
        <v>41585951.490000002</v>
      </c>
      <c r="AC251" s="14">
        <f>AC9+AC114+AC188+AC209+AC219+AC237</f>
        <v>41377712.959999993</v>
      </c>
      <c r="AD251" s="14">
        <v>0</v>
      </c>
      <c r="AE251" s="14">
        <v>0</v>
      </c>
      <c r="AF251" s="14">
        <v>41377712.960000001</v>
      </c>
      <c r="AG251" s="13">
        <f t="shared" si="32"/>
        <v>17.896903311446927</v>
      </c>
    </row>
    <row r="252" spans="1:3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 t="s">
        <v>1</v>
      </c>
      <c r="X252" s="2"/>
      <c r="Y252" s="2"/>
      <c r="Z252" s="2"/>
      <c r="AA252" s="2"/>
      <c r="AB252" s="2" t="s">
        <v>1</v>
      </c>
      <c r="AC252" s="2"/>
      <c r="AD252" s="2"/>
      <c r="AE252" s="2"/>
      <c r="AF252" s="2" t="s">
        <v>1</v>
      </c>
      <c r="AG252" s="2"/>
    </row>
    <row r="253" spans="1:35" x14ac:dyDescent="0.25">
      <c r="A253" s="65"/>
      <c r="B253" s="65"/>
      <c r="C253" s="65"/>
      <c r="D253" s="65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8"/>
      <c r="AD253" s="8"/>
      <c r="AE253" s="8"/>
      <c r="AF253" s="8"/>
      <c r="AG253" s="8"/>
    </row>
  </sheetData>
  <mergeCells count="9">
    <mergeCell ref="A253:AB253"/>
    <mergeCell ref="A251:K251"/>
    <mergeCell ref="A1:AG1"/>
    <mergeCell ref="A2:AG2"/>
    <mergeCell ref="A3:AG3"/>
    <mergeCell ref="AH7:AH8"/>
    <mergeCell ref="A4:AG4"/>
    <mergeCell ref="A5:AG5"/>
    <mergeCell ref="A6:AG6"/>
  </mergeCells>
  <pageMargins left="0.59055118110236227" right="0.19685039370078741" top="0.19685039370078741" bottom="0.19685039370078741" header="0.39370078740157483" footer="0.39370078740157483"/>
  <pageSetup paperSize="9" scale="64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1B2F39C-932A-41DB-949F-2B71D2C526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40204810100000100141</vt:lpstr>
      <vt:lpstr>'40204810100000100141'!Заголовки_для_печати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WIN-TEMCI3TSLO4\Администратор</dc:creator>
  <cp:lastModifiedBy>User</cp:lastModifiedBy>
  <cp:lastPrinted>2020-05-06T12:57:17Z</cp:lastPrinted>
  <dcterms:created xsi:type="dcterms:W3CDTF">2020-04-17T05:47:13Z</dcterms:created>
  <dcterms:modified xsi:type="dcterms:W3CDTF">2020-05-06T12:57:55Z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01.12.2017 11_47_24)(11).xlsx</vt:lpwstr>
  </property>
  <property fmtid="{D5CDD505-2E9C-101B-9397-08002B2CF9AE}" pid="3" name="Название отчета">
    <vt:lpwstr>Вариант (новый от 01.12.2017 11_47_24)(11).xlsx</vt:lpwstr>
  </property>
  <property fmtid="{D5CDD505-2E9C-101B-9397-08002B2CF9AE}" pid="4" name="Версия клиента">
    <vt:lpwstr>19.2.39.2140</vt:lpwstr>
  </property>
  <property fmtid="{D5CDD505-2E9C-101B-9397-08002B2CF9AE}" pid="5" name="Версия базы">
    <vt:lpwstr>19.2.2804.535076642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budget_allfo_2020</vt:lpwstr>
  </property>
  <property fmtid="{D5CDD505-2E9C-101B-9397-08002B2CF9AE}" pid="9" name="Пользователь">
    <vt:lpwstr>us_27009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