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 " sheetId="1" r:id="rId1"/>
  </sheets>
  <definedNames>
    <definedName name="budg_name" localSheetId="0">#REF!</definedName>
    <definedName name="BUDG_NAME">#REF!</definedName>
    <definedName name="calc_order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in" localSheetId="0">#REF!</definedName>
    <definedName name="CHIEF_FIN">#REF!</definedName>
    <definedName name="chief_OUR" localSheetId="0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hief_soc_fio">#REF!</definedName>
    <definedName name="chief_soc_post">#REF!</definedName>
    <definedName name="cod">#REF!</definedName>
    <definedName name="code" localSheetId="0">#REF!</definedName>
    <definedName name="code">#REF!</definedName>
    <definedName name="col1" localSheetId="0">#REF!</definedName>
    <definedName name="col1">#REF!</definedName>
    <definedName name="col10" localSheetId="0">#REF!</definedName>
    <definedName name="col10">#REF!</definedName>
    <definedName name="col11" localSheetId="0">#REF!</definedName>
    <definedName name="col11">#REF!</definedName>
    <definedName name="col12" localSheetId="0">#REF!</definedName>
    <definedName name="col12">#REF!</definedName>
    <definedName name="col13" localSheetId="0">#REF!</definedName>
    <definedName name="col13">#REF!</definedName>
    <definedName name="col14" localSheetId="0">#REF!</definedName>
    <definedName name="col14">#REF!</definedName>
    <definedName name="col15" localSheetId="0">#REF!</definedName>
    <definedName name="col15">#REF!</definedName>
    <definedName name="col16" localSheetId="0">#REF!</definedName>
    <definedName name="col16">#REF!</definedName>
    <definedName name="col17" localSheetId="0">#REF!</definedName>
    <definedName name="col17">#REF!</definedName>
    <definedName name="col18" localSheetId="0">#REF!</definedName>
    <definedName name="col18">#REF!</definedName>
    <definedName name="col19" localSheetId="0">#REF!</definedName>
    <definedName name="col19">#REF!</definedName>
    <definedName name="col2" localSheetId="0">#REF!</definedName>
    <definedName name="col2">#REF!</definedName>
    <definedName name="col20" localSheetId="0">#REF!</definedName>
    <definedName name="col20">#REF!</definedName>
    <definedName name="col21" localSheetId="0">#REF!</definedName>
    <definedName name="col21">#REF!</definedName>
    <definedName name="col22" localSheetId="0">#REF!</definedName>
    <definedName name="col22">#REF!</definedName>
    <definedName name="col23" localSheetId="0">#REF!</definedName>
    <definedName name="col23">#REF!</definedName>
    <definedName name="col24" localSheetId="0">#REF!</definedName>
    <definedName name="col24">#REF!</definedName>
    <definedName name="col25" localSheetId="0">#REF!</definedName>
    <definedName name="col25">#REF!</definedName>
    <definedName name="col26" localSheetId="0">#REF!</definedName>
    <definedName name="col26">#REF!</definedName>
    <definedName name="col27" localSheetId="0">#REF!</definedName>
    <definedName name="col27">#REF!</definedName>
    <definedName name="col28" localSheetId="0">#REF!</definedName>
    <definedName name="col28">#REF!</definedName>
    <definedName name="col29" localSheetId="0">#REF!</definedName>
    <definedName name="col29">#REF!</definedName>
    <definedName name="col3" localSheetId="0">#REF!</definedName>
    <definedName name="col3">#REF!</definedName>
    <definedName name="col4" localSheetId="0">#REF!</definedName>
    <definedName name="col4">#REF!</definedName>
    <definedName name="col5" localSheetId="0">#REF!</definedName>
    <definedName name="col5">#REF!</definedName>
    <definedName name="col6" localSheetId="0">#REF!</definedName>
    <definedName name="col6">#REF!</definedName>
    <definedName name="col7" localSheetId="0">#REF!</definedName>
    <definedName name="col7">#REF!</definedName>
    <definedName name="col8" localSheetId="0">#REF!</definedName>
    <definedName name="col8">#REF!</definedName>
    <definedName name="col9" localSheetId="0">#REF!</definedName>
    <definedName name="col9">#REF!</definedName>
    <definedName name="CurentGroup">#REF!</definedName>
    <definedName name="CURR_USER" localSheetId="0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 localSheetId="0">#REF!</definedName>
    <definedName name="date_BEG">#REF!</definedName>
    <definedName name="date_END" localSheetId="0">#REF!</definedName>
    <definedName name="date_END">#REF!</definedName>
    <definedName name="del" localSheetId="0">#REF!</definedName>
    <definedName name="del">#REF!</definedName>
    <definedName name="dep_full_name" localSheetId="0">#REF!</definedName>
    <definedName name="DEP_FULL_NAME">#REF!</definedName>
    <definedName name="dep_link">#REF!</definedName>
    <definedName name="dep_name1" localSheetId="0">#REF!</definedName>
    <definedName name="dep_name1">#REF!</definedName>
    <definedName name="doc_date" localSheetId="0">#REF!</definedName>
    <definedName name="doc_date">#REF!</definedName>
    <definedName name="doc_num" localSheetId="0">#REF!</definedName>
    <definedName name="doc_num">#REF!</definedName>
    <definedName name="doc_quarter" localSheetId="0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 localSheetId="0">#REF!</definedName>
    <definedName name="GLBUH">#REF!</definedName>
    <definedName name="GLBUH_OUR" localSheetId="0">#REF!</definedName>
    <definedName name="GLBUH_OUR">#REF!</definedName>
    <definedName name="GLBUH_POST_OUR">#REF!</definedName>
    <definedName name="GroupOrder">#REF!</definedName>
    <definedName name="HEAD" localSheetId="0">#REF!</definedName>
    <definedName name="HEAD">#REF!</definedName>
    <definedName name="isp">#REF!</definedName>
    <definedName name="isp_post">#REF!</definedName>
    <definedName name="isp_tel">#REF!</definedName>
    <definedName name="itog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">#REF!</definedName>
    <definedName name="LONGNAME_OUR" localSheetId="0">#REF!</definedName>
    <definedName name="LONGNAME_OUR">#REF!</definedName>
    <definedName name="lr_new">#REF!</definedName>
    <definedName name="NASTR_PRN_DEP_NAME">#REF!</definedName>
    <definedName name="notnullcol" localSheetId="0">#REF!</definedName>
    <definedName name="notNullCol">#REF!</definedName>
    <definedName name="okato" localSheetId="0">#REF!</definedName>
    <definedName name="OKATO">#REF!</definedName>
    <definedName name="okato1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row">#REF!</definedName>
    <definedName name="orders" localSheetId="0">#REF!</definedName>
    <definedName name="orders">#REF!</definedName>
    <definedName name="orgname">#REF!</definedName>
    <definedName name="ORGNAME_OUR" localSheetId="0">#REF!</definedName>
    <definedName name="ORGNAME_OUR">#REF!</definedName>
    <definedName name="OUR_AD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>#REF!</definedName>
    <definedName name="prop_co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SONO" localSheetId="0">#REF!</definedName>
    <definedName name="REM_SONO">#REF!</definedName>
    <definedName name="rem_year">#REF!</definedName>
    <definedName name="replace_zero" localSheetId="0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26">#REF!</definedName>
    <definedName name="rgb27">#REF!</definedName>
    <definedName name="rgb28">#REF!</definedName>
    <definedName name="rgb29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0">#REF!</definedName>
    <definedName name="TOWN">#REF!</definedName>
    <definedName name="ul_fio">#REF!</definedName>
    <definedName name="ul_post">#REF!</definedName>
    <definedName name="upd">#REF!</definedName>
    <definedName name="USER_PHONE">#REF!</definedName>
    <definedName name="USER_POST" localSheetId="0">#REF!</definedName>
    <definedName name="USER_POST">#REF!</definedName>
    <definedName name="ved" localSheetId="0">#REF!</definedName>
    <definedName name="VED">#REF!</definedName>
    <definedName name="ved_name">#REF!</definedName>
    <definedName name="_xlnm.Print_Area" localSheetId="0">'Доходы '!$A$1:$E$166</definedName>
  </definedNames>
  <calcPr fullCalcOnLoad="1"/>
</workbook>
</file>

<file path=xl/sharedStrings.xml><?xml version="1.0" encoding="utf-8"?>
<sst xmlns="http://schemas.openxmlformats.org/spreadsheetml/2006/main" count="298" uniqueCount="296">
  <si>
    <t xml:space="preserve"> 000 1010201001 0000 110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</si>
  <si>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</si>
  <si>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</si>
  <si>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000 1050200002 0000 110</t>
  </si>
  <si>
    <t xml:space="preserve"> 000 1050300001 0000 110</t>
  </si>
  <si>
    <t xml:space="preserve"> 000 1110501310 0000 120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</si>
  <si>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</si>
  <si>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</si>
  <si>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</si>
  <si>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</si>
  <si>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</si>
  <si>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</si>
  <si>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</si>
  <si>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</si>
  <si>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</si>
  <si>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</si>
  <si>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</si>
  <si>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000 1140205005 0000 410</t>
  </si>
  <si>
    <t xml:space="preserve"> 000 1140205305 0000 410</t>
  </si>
  <si>
    <t xml:space="preserve"> 000 1140601310 0000 430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</si>
  <si>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</si>
  <si>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</si>
  <si>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</si>
  <si>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</si>
  <si>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</si>
  <si>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</si>
  <si>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</si>
  <si>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</si>
  <si>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</si>
  <si>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</si>
  <si>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</si>
  <si>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000 2020302605 0000 151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</si>
  <si>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</si>
  <si>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</si>
  <si>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</si>
  <si>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</si>
  <si>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</si>
  <si>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</si>
  <si>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</si>
  <si>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</si>
  <si>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</si>
  <si>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</si>
  <si>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</si>
  <si>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</si>
  <si>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</si>
  <si>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</si>
  <si>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</si>
  <si>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</si>
  <si>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</si>
  <si>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</si>
  <si>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</si>
  <si>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Иные межбюджетные трансферты</t>
  </si>
  <si>
    <t>Приложение  № 1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</si>
  <si>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</si>
  <si>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</si>
  <si>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</si>
  <si>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</si>
  <si>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</si>
  <si>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</si>
  <si>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</si>
  <si>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</si>
  <si>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</si>
  <si>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</si>
  <si>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</si>
  <si>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</si>
  <si>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</si>
  <si>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</si>
  <si>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</si>
  <si>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</si>
  <si>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</si>
  <si>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</si>
  <si>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</si>
  <si>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</si>
  <si>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</si>
  <si>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</si>
  <si>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</si>
  <si>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</si>
  <si>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</si>
  <si>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</si>
  <si>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</si>
  <si>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</si>
  <si>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</si>
  <si>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</si>
  <si>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</si>
  <si>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</si>
  <si>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</si>
  <si>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</si>
  <si>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</si>
  <si>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</si>
  <si>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</si>
  <si>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</si>
  <si>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</si>
  <si>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</si>
  <si>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</si>
  <si>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</si>
  <si>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</si>
  <si>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</si>
  <si>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</si>
  <si>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</si>
  <si>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</si>
  <si>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</si>
  <si>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</si>
  <si>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</si>
  <si>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>ЗАДОЛЖЕННОСТЬ И ПЕРЕРАСЧЕТЫ ПО ОТМЕНЕННЫМ НАЛОГАМ, СБОРАМ И ИНЫМ ОБЯЗАТЕЛЬНЫМ ПЛАТЕЖАМ</t>
  </si>
  <si>
    <t>000 1090000000 0000 000</t>
  </si>
  <si>
    <t>Налог на прибыль организаций, зачислявшийся до 1 января 2005 года в местные бюджеты</t>
  </si>
  <si>
    <t>000 1090100000 0000 110</t>
  </si>
  <si>
    <t>Налог на прибыль организаций, зачислявшийся до 1 января 2005 года в местные бюджеты, мобилизируемый на территориях муниципальных районов</t>
  </si>
  <si>
    <t>000 1090103005 0000 110</t>
  </si>
  <si>
    <t>Прочие налоги и сборы (по отмененным налогам и сборам субъектов Российской Федерации)</t>
  </si>
  <si>
    <t>000 1090600002 0000 110</t>
  </si>
  <si>
    <t>Налог с продаж</t>
  </si>
  <si>
    <t>000 1090601002 0000 110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</si>
  <si>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</si>
  <si>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</si>
  <si>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</si>
  <si>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</si>
  <si>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</si>
  <si>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</si>
  <si>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</si>
  <si>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</si>
  <si>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</si>
  <si>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</si>
  <si>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</si>
  <si>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</si>
  <si>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</si>
  <si>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</si>
  <si>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</si>
  <si>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</si>
  <si>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</si>
  <si>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</si>
  <si>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</si>
  <si>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</si>
  <si>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Доходы от компенсации затрат государства</t>
  </si>
  <si>
    <t>000 1130200000 0000 130</t>
  </si>
  <si>
    <t>Прочие доходы от компенсации затрат государства</t>
  </si>
  <si>
    <t>000 1130299000 0000 130</t>
  </si>
  <si>
    <t>000 1130299505 0000 130</t>
  </si>
  <si>
    <t>000 1010202001 0000 110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</si>
  <si>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</si>
  <si>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</si>
  <si>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</si>
  <si>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</si>
  <si>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000 20203119050000151</t>
  </si>
  <si>
    <t>Наименование доходов</t>
  </si>
  <si>
    <t>Код бюджетной классификации Российской  Федерации</t>
  </si>
  <si>
    <t>ВСЕГО:</t>
  </si>
  <si>
    <t>Прочие доходы от компенсации затрат бюджетов муниципальных районов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</si>
  <si>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</si>
  <si>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</si>
  <si>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000 1164300001 0000 140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</si>
  <si>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</si>
  <si>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</si>
  <si>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</si>
  <si>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карбюратных двигателей,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</si>
  <si>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</si>
  <si>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</si>
  <si>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000 103 0000000 0000 110</t>
  </si>
  <si>
    <t>000 103 020001 0000 110</t>
  </si>
  <si>
    <t>000 103 0223001 0000 110</t>
  </si>
  <si>
    <t>000 103 0224001 0000 110</t>
  </si>
  <si>
    <t>000 103 0225001 0000 110</t>
  </si>
  <si>
    <t>000 103 0226001 0000 110</t>
  </si>
  <si>
    <t>Субсидии бюджетам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</si>
  <si>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</si>
  <si>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</si>
  <si>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</si>
  <si>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</si>
  <si>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Процент исполнения к прогнозным параметрам доходов</t>
  </si>
  <si>
    <t xml:space="preserve"> 000 2020312105 0000 151</t>
  </si>
  <si>
    <t xml:space="preserve"> 000 2020312100 0000 151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</si>
  <si>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</si>
  <si>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</si>
  <si>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 000 1162800001 0000 140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</si>
  <si>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</si>
  <si>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</si>
  <si>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</si>
  <si>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</si>
  <si>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Субвенции бюджетам муниципальных районов на представление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</si>
  <si>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</si>
  <si>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</si>
  <si>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126,1261, 128, 129, 1291, 1294,132, 133, 134, 135, 1351,1352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</si>
  <si>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</si>
  <si>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</si>
  <si>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>Субсидии бюджетам на реализацию федеральных целевых программ</t>
  </si>
  <si>
    <t>000 2022005100 0000 151</t>
  </si>
  <si>
    <t>Субсидии бюджетам муниципальных районов на реализацию федеральных целевых программ</t>
  </si>
  <si>
    <t>000 20220051050000 151</t>
  </si>
  <si>
    <t>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</si>
  <si>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муницитпальных районов, а так же средств от продажи права,  на заключение договоров аренды указанных земельных участков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</si>
  <si>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</si>
  <si>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</si>
  <si>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находящихся в государственной и муниципальной собственности</t>
  </si>
  <si>
    <t>Прочие дотации</t>
  </si>
  <si>
    <t xml:space="preserve">  Прочие дотации бюджетам муниципальных районов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</si>
  <si>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</si>
  <si>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</si>
  <si>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 xml:space="preserve"> 000 1160800001 0000 140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</si>
  <si>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</si>
  <si>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спиртосодержащей 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</si>
  <si>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спиртосодержащей продукции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</si>
  <si>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</si>
  <si>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</si>
  <si>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</si>
  <si>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</si>
  <si>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</si>
  <si>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</si>
  <si>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</si>
  <si>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зачисленный в бюджеты муниципальных районов</t>
  </si>
  <si>
    <t>000 103 0226101 0000 110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</si>
  <si>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</si>
  <si>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000 103 0225101 0000 110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</si>
  <si>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</si>
  <si>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000 103 0224101 0000 110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</si>
  <si>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</si>
  <si>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000 103 0223101 0000 110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</si>
  <si>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</si>
  <si>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000 1120104101 0000 120</t>
  </si>
  <si>
    <t xml:space="preserve">  Плата за размещение отходов производства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</si>
  <si>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</si>
  <si>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</si>
  <si>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</si>
  <si>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</si>
  <si>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</si>
  <si>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000 2021999900 0000 150</t>
  </si>
  <si>
    <t xml:space="preserve"> 000 2021999905 0000 150</t>
  </si>
  <si>
    <t xml:space="preserve"> 000 2022000000 0000 150</t>
  </si>
  <si>
    <t>000 2022007700 0000 150</t>
  </si>
  <si>
    <t>000 2022007705 0000 150</t>
  </si>
  <si>
    <t>000 2022021600 0000 150</t>
  </si>
  <si>
    <t>000 2022021605 0000 150</t>
  </si>
  <si>
    <t xml:space="preserve"> 000 2022546700 0000 150</t>
  </si>
  <si>
    <t xml:space="preserve"> 000 2022546705 0000 150</t>
  </si>
  <si>
    <t xml:space="preserve"> 000 2022549700 0000 150</t>
  </si>
  <si>
    <t xml:space="preserve"> 000 2022549705 0000 150</t>
  </si>
  <si>
    <t xml:space="preserve"> 000 2023512000 0000 150</t>
  </si>
  <si>
    <t xml:space="preserve"> 000 2023512005 0000 150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</si>
  <si>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</si>
  <si>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</si>
  <si>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000 101 0205001 0000 110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</si>
  <si>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</si>
  <si>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</si>
  <si>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</si>
  <si>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</si>
  <si>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</si>
  <si>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</si>
  <si>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>000 2023002400 0000 150</t>
  </si>
  <si>
    <t>000 2023002405 0000 150</t>
  </si>
  <si>
    <t>000 2023002900 0000 150</t>
  </si>
  <si>
    <t>000 2023002905 0000 150</t>
  </si>
  <si>
    <t>000 2023508200 0000 150</t>
  </si>
  <si>
    <t>000 2023508205 0000 150</t>
  </si>
  <si>
    <t>000 2023511800 0000 150</t>
  </si>
  <si>
    <t>000 2023511805 0000 150</t>
  </si>
  <si>
    <t>000 2023526000 0000 150</t>
  </si>
  <si>
    <t>000 2023526005 0000 150</t>
  </si>
  <si>
    <t xml:space="preserve"> 000 2024000000 0000 150</t>
  </si>
  <si>
    <t>000 2024999900 0000 150</t>
  </si>
  <si>
    <t>000 2024999905 0000 150</t>
  </si>
  <si>
    <t xml:space="preserve"> 000 2024001400 0000 150</t>
  </si>
  <si>
    <t xml:space="preserve"> 000 2024001405 0000 150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</si>
  <si>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</si>
  <si>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</t>
  </si>
  <si>
    <t>000 1162100000 0000 140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</si>
  <si>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</si>
  <si>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000 1162105005 0000 140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</si>
  <si>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</si>
  <si>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Прогноз доходов на  2019 год</t>
  </si>
  <si>
    <t>Прочие безвозмездные поступления в бюджеты муниципальных районов</t>
  </si>
  <si>
    <t>000 2070000000 0000 150</t>
  </si>
  <si>
    <t>000 2070500005 0000 150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</si>
  <si>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</si>
  <si>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000 2070502005 0000 150</t>
  </si>
  <si>
    <t xml:space="preserve">  ДОХОДЫ ОТ ОКАЗАНИЯ ПЛАТНЫХ УСЛУГ  И КОМПЕНСАЦИИ ЗАТРАТ ГОСУДАРСТВА</t>
  </si>
  <si>
    <t>000 1130206000 0000 130</t>
  </si>
  <si>
    <t>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</si>
  <si>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</si>
  <si>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Доходы, поступающие в порядке возмещения расходов, понесенных в связи с эксплуатацией имущества </t>
  </si>
  <si>
    <t>000 1163305005 0000 140</t>
  </si>
  <si>
    <t>Денеждные взыскания (штрафы) за нарушение законодательства Российской Федерации о контрактной системе в сфере закупок товаров, роабот, услуг для обеспечения государственных и муниципальных нужд</t>
  </si>
  <si>
    <t>000 1163300000 0000 140</t>
  </si>
  <si>
    <t>Денеждные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</si>
  <si>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000 1162506001 0000 140</t>
  </si>
  <si>
    <t>Денежные взыскания (штрафы) за нарушение земельного законодательства</t>
  </si>
  <si>
    <t xml:space="preserve"> 000 1162500000 0000 140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</si>
  <si>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о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</si>
  <si>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БЕЗВОЗМЕЗДНЫЕ ПОСТУПЛЕНИЯ</t>
  </si>
  <si>
    <t>Доходы бюджета муниципального образования "Гордеевский муниципальный район"  за    2019 год</t>
  </si>
  <si>
    <t>к решению Гордеевского районного Совета</t>
  </si>
  <si>
    <t>народных депутатов</t>
  </si>
  <si>
    <t xml:space="preserve"> от ____2020 года № ____</t>
  </si>
  <si>
    <t xml:space="preserve"> 000 2024555000 0000 150</t>
  </si>
  <si>
    <t xml:space="preserve"> 000 2024555005 0000 150</t>
  </si>
  <si>
    <t>Межбюджетные трансферты, передаваемые бюджетам на достижение показателей деятельности органов   исполнительной власти субъектов Российской Федерации</t>
  </si>
  <si>
    <t>Межбюджетные трансферты, передаваемые бюджетам муниципальных районов  на достижение показателей деятельности органов исполнительной власти субъектов Российской Федерации</t>
  </si>
  <si>
    <t>Кассовое исполнение за  2019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</si>
</sst>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00"/>
    <numFmt numFmtId="189" formatCode="#,##0.0"/>
    <numFmt numFmtId="190" formatCode="[$-FC19]d\ mmmm\ yyyy\ &quot;г.&quot;"/>
    <numFmt numFmtId="191" formatCode="_-* #,##0.0_р_._-;\-* #,##0.0_р_._-;_-* &quot;-&quot;??_р_._-;_-@_-"/>
    <numFmt numFmtId="192" formatCode="_-* #,##0.0_р_._-;\-* #,##0.0_р_._-;_-* &quot;-&quot;?_р_._-;_-@_-"/>
    <numFmt numFmtId="193" formatCode="_-* #,##0.00_р_._-;\-* #,##0.00_р_._-;_-* &quot;-&quot;?_р_._-;_-@_-"/>
    <numFmt numFmtId="194" formatCode="_-* #,##0.000_р_._-;\-* #,##0.000_р_._-;_-* &quot;-&quot;?_р_._-;_-@_-"/>
    <numFmt numFmtId="195" formatCode="#,##0.000"/>
    <numFmt numFmtId="196" formatCode="#,##0.0000"/>
    <numFmt numFmtId="197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 horizontal="right" shrinkToFit="1"/>
    </xf>
    <xf numFmtId="4" fontId="9" fillId="0" borderId="14" xfId="0" applyNumberFormat="1" applyFont="1" applyFill="1" applyBorder="1" applyAlignment="1">
      <alignment horizontal="right" shrinkToFit="1"/>
    </xf>
    <xf numFmtId="0" fontId="9" fillId="0" borderId="15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shrinkToFit="1"/>
    </xf>
    <xf numFmtId="0" fontId="11" fillId="0" borderId="15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 shrinkToFit="1"/>
    </xf>
    <xf numFmtId="4" fontId="11" fillId="0" borderId="13" xfId="0" applyNumberFormat="1" applyFont="1" applyFill="1" applyBorder="1" applyAlignment="1">
      <alignment horizontal="right" shrinkToFit="1"/>
    </xf>
    <xf numFmtId="0" fontId="11" fillId="33" borderId="15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 horizontal="center" wrapText="1" shrinkToFit="1"/>
    </xf>
    <xf numFmtId="4" fontId="11" fillId="0" borderId="14" xfId="0" applyNumberFormat="1" applyFont="1" applyFill="1" applyBorder="1" applyAlignment="1">
      <alignment horizontal="center" wrapText="1" shrinkToFit="1"/>
    </xf>
    <xf numFmtId="0" fontId="9" fillId="0" borderId="18" xfId="0" applyFont="1" applyFill="1" applyBorder="1" applyAlignment="1">
      <alignment wrapText="1"/>
    </xf>
    <xf numFmtId="189" fontId="9" fillId="0" borderId="13" xfId="0" applyNumberFormat="1" applyFont="1" applyFill="1" applyBorder="1" applyAlignment="1">
      <alignment horizontal="right" shrinkToFit="1"/>
    </xf>
    <xf numFmtId="4" fontId="11" fillId="0" borderId="14" xfId="0" applyNumberFormat="1" applyFont="1" applyFill="1" applyBorder="1" applyAlignment="1">
      <alignment horizontal="right" shrinkToFit="1"/>
    </xf>
    <xf numFmtId="197" fontId="9" fillId="0" borderId="13" xfId="0" applyNumberFormat="1" applyFont="1" applyFill="1" applyBorder="1" applyAlignment="1">
      <alignment horizontal="right" shrinkToFit="1"/>
    </xf>
    <xf numFmtId="49" fontId="0" fillId="0" borderId="13" xfId="0" applyNumberFormat="1" applyFont="1" applyFill="1" applyBorder="1" applyAlignment="1">
      <alignment horizontal="center" shrinkToFit="1"/>
    </xf>
    <xf numFmtId="189" fontId="11" fillId="0" borderId="13" xfId="0" applyNumberFormat="1" applyFont="1" applyFill="1" applyBorder="1" applyAlignment="1">
      <alignment horizontal="right" shrinkToFit="1"/>
    </xf>
    <xf numFmtId="0" fontId="9" fillId="0" borderId="19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50" fillId="0" borderId="1" xfId="33" applyNumberFormat="1" applyFont="1" applyProtection="1">
      <alignment horizontal="left" wrapText="1" indent="2"/>
      <protection/>
    </xf>
    <xf numFmtId="49" fontId="50" fillId="0" borderId="2" xfId="35" applyFont="1" applyProtection="1">
      <alignment horizontal="center"/>
      <protection/>
    </xf>
    <xf numFmtId="0" fontId="50" fillId="0" borderId="1" xfId="34" applyNumberFormat="1" applyFont="1" applyAlignment="1" applyProtection="1">
      <alignment wrapText="1"/>
      <protection/>
    </xf>
    <xf numFmtId="0" fontId="50" fillId="0" borderId="1" xfId="33" applyNumberFormat="1" applyFont="1" applyAlignment="1" applyProtection="1">
      <alignment wrapText="1"/>
      <protection/>
    </xf>
    <xf numFmtId="0" fontId="11" fillId="0" borderId="15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4" xfId="35"/>
    <cellStyle name="xl5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166"/>
  <sheetViews>
    <sheetView showGridLines="0" showZeros="0" tabSelected="1" zoomScale="93" zoomScaleNormal="93" zoomScaleSheetLayoutView="70" zoomScalePageLayoutView="0" workbookViewId="0" topLeftCell="A1">
      <selection activeCell="D12" sqref="D12"/>
    </sheetView>
  </sheetViews>
  <sheetFormatPr defaultColWidth="9.00390625" defaultRowHeight="12.75"/>
  <cols>
    <col min="1" max="1" width="28.375" style="1" customWidth="1"/>
    <col min="2" max="2" width="73.125" style="1" customWidth="1"/>
    <col min="3" max="3" width="18.75390625" style="6" customWidth="1"/>
    <col min="4" max="4" width="15.375" style="6" customWidth="1"/>
    <col min="5" max="5" width="11.875" style="6" customWidth="1"/>
    <col min="6" max="6" width="6.875" style="2" customWidth="1"/>
    <col min="7" max="16384" width="9.125" style="2" customWidth="1"/>
  </cols>
  <sheetData>
    <row r="1" ht="12">
      <c r="E1" s="3" t="s">
        <v>52</v>
      </c>
    </row>
    <row r="2" ht="12">
      <c r="E2" s="3" t="s">
        <v>288</v>
      </c>
    </row>
    <row r="3" ht="12">
      <c r="E3" s="4" t="s">
        <v>289</v>
      </c>
    </row>
    <row r="4" spans="1:5" ht="12.75">
      <c r="A4" s="45" t="s">
        <v>290</v>
      </c>
      <c r="B4" s="45"/>
      <c r="C4" s="46"/>
      <c r="D4" s="46"/>
      <c r="E4" s="46"/>
    </row>
    <row r="5" ht="12">
      <c r="E5" s="5"/>
    </row>
    <row r="6" ht="12">
      <c r="E6" s="5"/>
    </row>
    <row r="8" spans="1:5" ht="20.25">
      <c r="A8" s="44" t="s">
        <v>287</v>
      </c>
      <c r="B8" s="44"/>
      <c r="C8" s="44"/>
      <c r="D8" s="44"/>
      <c r="E8" s="44"/>
    </row>
    <row r="9" ht="12">
      <c r="E9" s="7" t="s">
        <v>183</v>
      </c>
    </row>
    <row r="10" ht="5.25" customHeight="1" thickBot="1">
      <c r="E10" s="7"/>
    </row>
    <row r="11" spans="1:6" s="12" customFormat="1" ht="114.75" customHeight="1">
      <c r="A11" s="22" t="s">
        <v>145</v>
      </c>
      <c r="B11" s="21" t="s">
        <v>144</v>
      </c>
      <c r="C11" s="24" t="s">
        <v>267</v>
      </c>
      <c r="D11" s="25" t="s">
        <v>295</v>
      </c>
      <c r="E11" s="25" t="s">
        <v>168</v>
      </c>
      <c r="F11" s="11"/>
    </row>
    <row r="12" spans="1:6" s="12" customFormat="1" ht="15.75" customHeight="1">
      <c r="A12" s="16" t="s">
        <v>54</v>
      </c>
      <c r="B12" s="15" t="s">
        <v>53</v>
      </c>
      <c r="C12" s="29">
        <f>C13+C19+C29+C37+C45+C52+C57+C66+C74</f>
        <v>32753589</v>
      </c>
      <c r="D12" s="29">
        <f>D13+D19+D29+D37+D45+D52+D57+D66+D74+D91</f>
        <v>33071562.159999996</v>
      </c>
      <c r="E12" s="27">
        <f>D12/C12*100</f>
        <v>100.97080402394984</v>
      </c>
      <c r="F12" s="11"/>
    </row>
    <row r="13" spans="1:6" ht="18" customHeight="1">
      <c r="A13" s="16" t="s">
        <v>56</v>
      </c>
      <c r="B13" s="15" t="s">
        <v>55</v>
      </c>
      <c r="C13" s="13">
        <f>C14</f>
        <v>23726975</v>
      </c>
      <c r="D13" s="13">
        <f>D14</f>
        <v>23371312.169999998</v>
      </c>
      <c r="E13" s="27">
        <f aca="true" t="shared" si="0" ref="E13:E90">D13/C13*100</f>
        <v>98.50101907217417</v>
      </c>
      <c r="F13" s="8"/>
    </row>
    <row r="14" spans="1:6" ht="19.5" customHeight="1">
      <c r="A14" s="18" t="s">
        <v>58</v>
      </c>
      <c r="B14" s="17" t="s">
        <v>57</v>
      </c>
      <c r="C14" s="19">
        <f>C15+C16+C17+C18</f>
        <v>23726975</v>
      </c>
      <c r="D14" s="19">
        <f>D15+D16+D17+D18</f>
        <v>23371312.169999998</v>
      </c>
      <c r="E14" s="31">
        <f t="shared" si="0"/>
        <v>98.50101907217417</v>
      </c>
      <c r="F14" s="8"/>
    </row>
    <row r="15" spans="1:6" ht="72" customHeight="1">
      <c r="A15" s="18" t="s">
        <v>0</v>
      </c>
      <c r="B15" s="17" t="s">
        <v>80</v>
      </c>
      <c r="C15" s="19">
        <v>23585478</v>
      </c>
      <c r="D15" s="19">
        <v>23214262.68</v>
      </c>
      <c r="E15" s="31">
        <f t="shared" si="0"/>
        <v>98.42608523770431</v>
      </c>
      <c r="F15" s="8"/>
    </row>
    <row r="16" spans="1:6" ht="105" customHeight="1">
      <c r="A16" s="18" t="s">
        <v>138</v>
      </c>
      <c r="B16" s="20" t="s">
        <v>139</v>
      </c>
      <c r="C16" s="19">
        <v>9862</v>
      </c>
      <c r="D16" s="19">
        <v>9862.36</v>
      </c>
      <c r="E16" s="31">
        <f t="shared" si="0"/>
        <v>100.00365037517744</v>
      </c>
      <c r="F16" s="8"/>
    </row>
    <row r="17" spans="1:6" ht="42.75">
      <c r="A17" s="18" t="s">
        <v>2</v>
      </c>
      <c r="B17" s="17" t="s">
        <v>1</v>
      </c>
      <c r="C17" s="19">
        <v>131635</v>
      </c>
      <c r="D17" s="19">
        <v>147187.13</v>
      </c>
      <c r="E17" s="31">
        <f t="shared" si="0"/>
        <v>111.81458578645498</v>
      </c>
      <c r="F17" s="8"/>
    </row>
    <row r="18" spans="1:6" ht="63" customHeight="1" hidden="1">
      <c r="A18" s="18" t="s">
        <v>239</v>
      </c>
      <c r="B18" s="39" t="s">
        <v>240</v>
      </c>
      <c r="C18" s="19"/>
      <c r="D18" s="19"/>
      <c r="E18" s="27"/>
      <c r="F18" s="8"/>
    </row>
    <row r="19" spans="1:6" ht="30.75" customHeight="1">
      <c r="A19" s="18" t="s">
        <v>157</v>
      </c>
      <c r="B19" s="15" t="s">
        <v>151</v>
      </c>
      <c r="C19" s="13">
        <f>C20</f>
        <v>4306550</v>
      </c>
      <c r="D19" s="13">
        <f>D20</f>
        <v>4810799.42</v>
      </c>
      <c r="E19" s="27">
        <f t="shared" si="0"/>
        <v>111.7088950552066</v>
      </c>
      <c r="F19" s="8"/>
    </row>
    <row r="20" spans="1:6" ht="34.5" customHeight="1">
      <c r="A20" s="18" t="s">
        <v>158</v>
      </c>
      <c r="B20" s="17" t="s">
        <v>152</v>
      </c>
      <c r="C20" s="19">
        <f>C21+C23+C25+C27</f>
        <v>4306550</v>
      </c>
      <c r="D20" s="19">
        <f>D21+D23+D25+D27</f>
        <v>4810799.42</v>
      </c>
      <c r="E20" s="27">
        <f t="shared" si="0"/>
        <v>111.7088950552066</v>
      </c>
      <c r="F20" s="8"/>
    </row>
    <row r="21" spans="1:6" ht="68.25" customHeight="1">
      <c r="A21" s="18" t="s">
        <v>159</v>
      </c>
      <c r="B21" s="17" t="s">
        <v>153</v>
      </c>
      <c r="C21" s="19">
        <v>1561300</v>
      </c>
      <c r="D21" s="19">
        <v>2189794.87</v>
      </c>
      <c r="E21" s="31">
        <f t="shared" si="0"/>
        <v>140.2545872029719</v>
      </c>
      <c r="F21" s="8"/>
    </row>
    <row r="22" spans="1:6" ht="99.75" customHeight="1">
      <c r="A22" s="18" t="s">
        <v>215</v>
      </c>
      <c r="B22" s="39" t="s">
        <v>216</v>
      </c>
      <c r="C22" s="19">
        <v>1561300</v>
      </c>
      <c r="D22" s="19">
        <v>2189794.87</v>
      </c>
      <c r="E22" s="31">
        <f t="shared" si="0"/>
        <v>140.2545872029719</v>
      </c>
      <c r="F22" s="8"/>
    </row>
    <row r="23" spans="1:6" ht="77.25" customHeight="1">
      <c r="A23" s="18" t="s">
        <v>160</v>
      </c>
      <c r="B23" s="17" t="s">
        <v>154</v>
      </c>
      <c r="C23" s="19">
        <v>11950</v>
      </c>
      <c r="D23" s="19">
        <v>16095.57</v>
      </c>
      <c r="E23" s="31">
        <f t="shared" si="0"/>
        <v>134.69096234309623</v>
      </c>
      <c r="F23" s="8"/>
    </row>
    <row r="24" spans="1:6" ht="118.5" customHeight="1">
      <c r="A24" s="18" t="s">
        <v>213</v>
      </c>
      <c r="B24" s="39" t="s">
        <v>214</v>
      </c>
      <c r="C24" s="19">
        <v>11950</v>
      </c>
      <c r="D24" s="19">
        <v>16095.57</v>
      </c>
      <c r="E24" s="31">
        <f t="shared" si="0"/>
        <v>134.69096234309623</v>
      </c>
      <c r="F24" s="8"/>
    </row>
    <row r="25" spans="1:6" ht="69.75" customHeight="1">
      <c r="A25" s="18" t="s">
        <v>161</v>
      </c>
      <c r="B25" s="17" t="s">
        <v>155</v>
      </c>
      <c r="C25" s="19">
        <v>3023600</v>
      </c>
      <c r="D25" s="19">
        <v>2925573.39</v>
      </c>
      <c r="E25" s="31">
        <f t="shared" si="0"/>
        <v>96.75795045640957</v>
      </c>
      <c r="F25" s="8"/>
    </row>
    <row r="26" spans="1:6" ht="105" customHeight="1">
      <c r="A26" s="18" t="s">
        <v>211</v>
      </c>
      <c r="B26" s="39" t="s">
        <v>212</v>
      </c>
      <c r="C26" s="19">
        <v>3023600</v>
      </c>
      <c r="D26" s="19">
        <v>2925573.39</v>
      </c>
      <c r="E26" s="31">
        <f t="shared" si="0"/>
        <v>96.75795045640957</v>
      </c>
      <c r="F26" s="8"/>
    </row>
    <row r="27" spans="1:6" ht="64.5" customHeight="1">
      <c r="A27" s="18" t="s">
        <v>162</v>
      </c>
      <c r="B27" s="17" t="s">
        <v>156</v>
      </c>
      <c r="C27" s="19">
        <v>-290300</v>
      </c>
      <c r="D27" s="19">
        <v>-320664.41</v>
      </c>
      <c r="E27" s="31">
        <f t="shared" si="0"/>
        <v>110.45966586290044</v>
      </c>
      <c r="F27" s="8"/>
    </row>
    <row r="28" spans="1:6" ht="86.25" customHeight="1">
      <c r="A28" s="18" t="s">
        <v>209</v>
      </c>
      <c r="B28" s="39" t="s">
        <v>210</v>
      </c>
      <c r="C28" s="19">
        <v>-290300</v>
      </c>
      <c r="D28" s="19">
        <v>-320664.41</v>
      </c>
      <c r="E28" s="31">
        <f t="shared" si="0"/>
        <v>110.45966586290044</v>
      </c>
      <c r="F28" s="8"/>
    </row>
    <row r="29" spans="1:6" ht="15">
      <c r="A29" s="16" t="s">
        <v>60</v>
      </c>
      <c r="B29" s="15" t="s">
        <v>59</v>
      </c>
      <c r="C29" s="13">
        <f>C30+C33</f>
        <v>2397343</v>
      </c>
      <c r="D29" s="13">
        <f>D30+D33+D35</f>
        <v>2409495.21</v>
      </c>
      <c r="E29" s="27">
        <f t="shared" si="0"/>
        <v>100.50690326749239</v>
      </c>
      <c r="F29" s="8"/>
    </row>
    <row r="30" spans="1:6" ht="30.75" customHeight="1">
      <c r="A30" s="18" t="s">
        <v>3</v>
      </c>
      <c r="B30" s="17" t="s">
        <v>61</v>
      </c>
      <c r="C30" s="19">
        <f>C31+C32</f>
        <v>1598343</v>
      </c>
      <c r="D30" s="19">
        <f>D31+D32</f>
        <v>1611162.7</v>
      </c>
      <c r="E30" s="31">
        <f t="shared" si="0"/>
        <v>100.80206188534</v>
      </c>
      <c r="F30" s="8"/>
    </row>
    <row r="31" spans="1:6" ht="33" customHeight="1">
      <c r="A31" s="18" t="s">
        <v>62</v>
      </c>
      <c r="B31" s="17" t="s">
        <v>61</v>
      </c>
      <c r="C31" s="19">
        <v>1598343</v>
      </c>
      <c r="D31" s="19">
        <v>1610259.54</v>
      </c>
      <c r="E31" s="31">
        <f t="shared" si="0"/>
        <v>100.74555586629404</v>
      </c>
      <c r="F31" s="8"/>
    </row>
    <row r="32" spans="1:6" ht="48" customHeight="1">
      <c r="A32" s="18" t="s">
        <v>64</v>
      </c>
      <c r="B32" s="17" t="s">
        <v>63</v>
      </c>
      <c r="C32" s="19"/>
      <c r="D32" s="19">
        <v>903.16</v>
      </c>
      <c r="E32" s="19"/>
      <c r="F32" s="8"/>
    </row>
    <row r="33" spans="1:6" ht="14.25">
      <c r="A33" s="18" t="s">
        <v>4</v>
      </c>
      <c r="B33" s="17" t="s">
        <v>65</v>
      </c>
      <c r="C33" s="19">
        <f>C34+C35</f>
        <v>799000</v>
      </c>
      <c r="D33" s="19">
        <f>D34</f>
        <v>798832.51</v>
      </c>
      <c r="E33" s="31">
        <f t="shared" si="0"/>
        <v>99.97903754693367</v>
      </c>
      <c r="F33" s="8"/>
    </row>
    <row r="34" spans="1:6" ht="14.25">
      <c r="A34" s="18" t="s">
        <v>66</v>
      </c>
      <c r="B34" s="17" t="s">
        <v>65</v>
      </c>
      <c r="C34" s="19">
        <v>799000</v>
      </c>
      <c r="D34" s="19">
        <v>798832.51</v>
      </c>
      <c r="E34" s="31">
        <f t="shared" si="0"/>
        <v>99.97903754693367</v>
      </c>
      <c r="F34" s="8"/>
    </row>
    <row r="35" spans="1:6" ht="28.5">
      <c r="A35" s="18" t="s">
        <v>205</v>
      </c>
      <c r="B35" s="17" t="s">
        <v>206</v>
      </c>
      <c r="C35" s="19"/>
      <c r="D35" s="19">
        <v>-500</v>
      </c>
      <c r="E35" s="31"/>
      <c r="F35" s="8"/>
    </row>
    <row r="36" spans="1:6" ht="29.25">
      <c r="A36" s="18" t="s">
        <v>207</v>
      </c>
      <c r="B36" s="17" t="s">
        <v>208</v>
      </c>
      <c r="C36" s="19"/>
      <c r="D36" s="19">
        <v>-500</v>
      </c>
      <c r="E36" s="27"/>
      <c r="F36" s="8"/>
    </row>
    <row r="37" spans="1:6" ht="18" customHeight="1">
      <c r="A37" s="16" t="s">
        <v>68</v>
      </c>
      <c r="B37" s="15" t="s">
        <v>67</v>
      </c>
      <c r="C37" s="13">
        <f>C38</f>
        <v>357000</v>
      </c>
      <c r="D37" s="13">
        <f>D38</f>
        <v>370901.38</v>
      </c>
      <c r="E37" s="27">
        <f t="shared" si="0"/>
        <v>103.89394397759104</v>
      </c>
      <c r="F37" s="8"/>
    </row>
    <row r="38" spans="1:6" ht="33.75" customHeight="1">
      <c r="A38" s="18" t="s">
        <v>70</v>
      </c>
      <c r="B38" s="17" t="s">
        <v>69</v>
      </c>
      <c r="C38" s="19">
        <f>C39</f>
        <v>357000</v>
      </c>
      <c r="D38" s="19">
        <f>D39</f>
        <v>370901.38</v>
      </c>
      <c r="E38" s="27">
        <f t="shared" si="0"/>
        <v>103.89394397759104</v>
      </c>
      <c r="F38" s="8"/>
    </row>
    <row r="39" spans="1:6" ht="43.5">
      <c r="A39" s="18" t="s">
        <v>72</v>
      </c>
      <c r="B39" s="17" t="s">
        <v>71</v>
      </c>
      <c r="C39" s="19">
        <v>357000</v>
      </c>
      <c r="D39" s="19">
        <v>370901.38</v>
      </c>
      <c r="E39" s="27">
        <f t="shared" si="0"/>
        <v>103.89394397759104</v>
      </c>
      <c r="F39" s="8"/>
    </row>
    <row r="40" spans="1:6" ht="34.5" customHeight="1" hidden="1">
      <c r="A40" s="18" t="s">
        <v>104</v>
      </c>
      <c r="B40" s="15" t="s">
        <v>103</v>
      </c>
      <c r="C40" s="13"/>
      <c r="D40" s="13">
        <f>D41</f>
        <v>0</v>
      </c>
      <c r="E40" s="27" t="e">
        <f t="shared" si="0"/>
        <v>#DIV/0!</v>
      </c>
      <c r="F40" s="8"/>
    </row>
    <row r="41" spans="1:6" ht="33.75" customHeight="1" hidden="1">
      <c r="A41" s="18" t="s">
        <v>106</v>
      </c>
      <c r="B41" s="17" t="s">
        <v>105</v>
      </c>
      <c r="C41" s="19"/>
      <c r="D41" s="19"/>
      <c r="E41" s="13"/>
      <c r="F41" s="8"/>
    </row>
    <row r="42" spans="1:6" ht="43.5" hidden="1">
      <c r="A42" s="18" t="s">
        <v>108</v>
      </c>
      <c r="B42" s="17" t="s">
        <v>107</v>
      </c>
      <c r="C42" s="19"/>
      <c r="D42" s="19"/>
      <c r="E42" s="13"/>
      <c r="F42" s="8"/>
    </row>
    <row r="43" spans="1:6" ht="29.25" hidden="1">
      <c r="A43" s="18" t="s">
        <v>110</v>
      </c>
      <c r="B43" s="17" t="s">
        <v>109</v>
      </c>
      <c r="C43" s="19"/>
      <c r="D43" s="19"/>
      <c r="E43" s="13" t="e">
        <f t="shared" si="0"/>
        <v>#DIV/0!</v>
      </c>
      <c r="F43" s="8"/>
    </row>
    <row r="44" spans="1:6" ht="15" hidden="1">
      <c r="A44" s="18" t="s">
        <v>112</v>
      </c>
      <c r="B44" s="17" t="s">
        <v>111</v>
      </c>
      <c r="C44" s="19"/>
      <c r="D44" s="19"/>
      <c r="E44" s="13" t="e">
        <f t="shared" si="0"/>
        <v>#DIV/0!</v>
      </c>
      <c r="F44" s="8"/>
    </row>
    <row r="45" spans="1:6" ht="35.25" customHeight="1">
      <c r="A45" s="16" t="s">
        <v>74</v>
      </c>
      <c r="B45" s="15" t="s">
        <v>73</v>
      </c>
      <c r="C45" s="13">
        <f>C46</f>
        <v>1094000</v>
      </c>
      <c r="D45" s="13">
        <f>D46</f>
        <v>1181204.71</v>
      </c>
      <c r="E45" s="27">
        <f t="shared" si="0"/>
        <v>107.97118007312613</v>
      </c>
      <c r="F45" s="8"/>
    </row>
    <row r="46" spans="1:6" ht="77.25" customHeight="1">
      <c r="A46" s="18" t="s">
        <v>76</v>
      </c>
      <c r="B46" s="17" t="s">
        <v>75</v>
      </c>
      <c r="C46" s="19">
        <f>C47+C50</f>
        <v>1094000</v>
      </c>
      <c r="D46" s="19">
        <f>D47+D50</f>
        <v>1181204.71</v>
      </c>
      <c r="E46" s="27">
        <f t="shared" si="0"/>
        <v>107.97118007312613</v>
      </c>
      <c r="F46" s="8"/>
    </row>
    <row r="47" spans="1:6" ht="62.25" customHeight="1">
      <c r="A47" s="18" t="s">
        <v>78</v>
      </c>
      <c r="B47" s="17" t="s">
        <v>77</v>
      </c>
      <c r="C47" s="19">
        <f>C48</f>
        <v>523000</v>
      </c>
      <c r="D47" s="19">
        <f>D48</f>
        <v>567809.46</v>
      </c>
      <c r="E47" s="27">
        <f t="shared" si="0"/>
        <v>108.56777437858507</v>
      </c>
      <c r="F47" s="8"/>
    </row>
    <row r="48" spans="1:6" ht="88.5" customHeight="1">
      <c r="A48" s="18" t="s">
        <v>188</v>
      </c>
      <c r="B48" s="17" t="s">
        <v>189</v>
      </c>
      <c r="C48" s="19">
        <v>523000</v>
      </c>
      <c r="D48" s="19">
        <v>567809.46</v>
      </c>
      <c r="E48" s="27">
        <f t="shared" si="0"/>
        <v>108.56777437858507</v>
      </c>
      <c r="F48" s="8"/>
    </row>
    <row r="49" spans="1:6" ht="74.25" customHeight="1" hidden="1">
      <c r="A49" s="18" t="s">
        <v>5</v>
      </c>
      <c r="B49" s="17" t="s">
        <v>79</v>
      </c>
      <c r="C49" s="19"/>
      <c r="D49" s="19"/>
      <c r="E49" s="27"/>
      <c r="F49" s="8"/>
    </row>
    <row r="50" spans="1:6" ht="76.5" customHeight="1">
      <c r="A50" s="18" t="s">
        <v>82</v>
      </c>
      <c r="B50" s="17" t="s">
        <v>81</v>
      </c>
      <c r="C50" s="19">
        <f>C51</f>
        <v>571000</v>
      </c>
      <c r="D50" s="19">
        <f>D51</f>
        <v>613395.25</v>
      </c>
      <c r="E50" s="27">
        <f t="shared" si="0"/>
        <v>107.42473730297723</v>
      </c>
      <c r="F50" s="8"/>
    </row>
    <row r="51" spans="1:6" ht="62.25" customHeight="1">
      <c r="A51" s="18" t="s">
        <v>84</v>
      </c>
      <c r="B51" s="17" t="s">
        <v>83</v>
      </c>
      <c r="C51" s="19">
        <v>571000</v>
      </c>
      <c r="D51" s="19">
        <v>613395.25</v>
      </c>
      <c r="E51" s="27">
        <f t="shared" si="0"/>
        <v>107.42473730297723</v>
      </c>
      <c r="F51" s="8"/>
    </row>
    <row r="52" spans="1:6" ht="15">
      <c r="A52" s="16" t="s">
        <v>86</v>
      </c>
      <c r="B52" s="15" t="s">
        <v>85</v>
      </c>
      <c r="C52" s="13">
        <f>C53</f>
        <v>20522</v>
      </c>
      <c r="D52" s="13">
        <f>D53</f>
        <v>21313.68</v>
      </c>
      <c r="E52" s="27">
        <f t="shared" si="0"/>
        <v>103.85771367313129</v>
      </c>
      <c r="F52" s="8"/>
    </row>
    <row r="53" spans="1:6" ht="17.25" customHeight="1">
      <c r="A53" s="18" t="s">
        <v>88</v>
      </c>
      <c r="B53" s="17" t="s">
        <v>87</v>
      </c>
      <c r="C53" s="19">
        <f>C54+C55</f>
        <v>20522</v>
      </c>
      <c r="D53" s="19">
        <f>D54+D55</f>
        <v>21313.68</v>
      </c>
      <c r="E53" s="27">
        <f t="shared" si="0"/>
        <v>103.85771367313129</v>
      </c>
      <c r="F53" s="8"/>
    </row>
    <row r="54" spans="1:6" ht="32.25" customHeight="1">
      <c r="A54" s="18" t="s">
        <v>7</v>
      </c>
      <c r="B54" s="17" t="s">
        <v>6</v>
      </c>
      <c r="C54" s="19">
        <v>332</v>
      </c>
      <c r="D54" s="19">
        <v>332.02</v>
      </c>
      <c r="E54" s="27">
        <f t="shared" si="0"/>
        <v>100.00602409638553</v>
      </c>
      <c r="F54" s="8"/>
    </row>
    <row r="55" spans="1:6" ht="19.5" customHeight="1">
      <c r="A55" s="18" t="s">
        <v>9</v>
      </c>
      <c r="B55" s="17" t="s">
        <v>8</v>
      </c>
      <c r="C55" s="19">
        <v>20190</v>
      </c>
      <c r="D55" s="19">
        <v>20981.66</v>
      </c>
      <c r="E55" s="27">
        <f t="shared" si="0"/>
        <v>103.92105002476472</v>
      </c>
      <c r="F55" s="8"/>
    </row>
    <row r="56" spans="1:6" ht="19.5" customHeight="1">
      <c r="A56" s="18" t="s">
        <v>217</v>
      </c>
      <c r="B56" s="36" t="s">
        <v>218</v>
      </c>
      <c r="C56" s="19">
        <v>20190</v>
      </c>
      <c r="D56" s="19">
        <v>20981.66</v>
      </c>
      <c r="E56" s="27">
        <f t="shared" si="0"/>
        <v>103.92105002476472</v>
      </c>
      <c r="F56" s="8"/>
    </row>
    <row r="57" spans="1:6" ht="30">
      <c r="A57" s="16" t="s">
        <v>10</v>
      </c>
      <c r="B57" s="15" t="s">
        <v>273</v>
      </c>
      <c r="C57" s="13">
        <f>C58+C61</f>
        <v>146968</v>
      </c>
      <c r="D57" s="13">
        <f>D58+D61</f>
        <v>153103.44</v>
      </c>
      <c r="E57" s="27">
        <f t="shared" si="0"/>
        <v>104.17467748081215</v>
      </c>
      <c r="F57" s="8"/>
    </row>
    <row r="58" spans="1:6" ht="15" hidden="1">
      <c r="A58" s="18" t="s">
        <v>12</v>
      </c>
      <c r="B58" s="17" t="s">
        <v>11</v>
      </c>
      <c r="C58" s="19">
        <f>C59</f>
        <v>0</v>
      </c>
      <c r="D58" s="19">
        <f>D59</f>
        <v>0</v>
      </c>
      <c r="E58" s="27"/>
      <c r="F58" s="8"/>
    </row>
    <row r="59" spans="1:6" ht="15" hidden="1">
      <c r="A59" s="18" t="s">
        <v>14</v>
      </c>
      <c r="B59" s="17" t="s">
        <v>13</v>
      </c>
      <c r="C59" s="19">
        <f>C60</f>
        <v>0</v>
      </c>
      <c r="D59" s="19">
        <f>D60</f>
        <v>0</v>
      </c>
      <c r="E59" s="27"/>
      <c r="F59" s="8"/>
    </row>
    <row r="60" spans="1:6" ht="29.25" hidden="1">
      <c r="A60" s="18" t="s">
        <v>16</v>
      </c>
      <c r="B60" s="17" t="s">
        <v>15</v>
      </c>
      <c r="C60" s="19"/>
      <c r="D60" s="19"/>
      <c r="E60" s="27"/>
      <c r="F60" s="8"/>
    </row>
    <row r="61" spans="1:6" ht="15">
      <c r="A61" s="18" t="s">
        <v>134</v>
      </c>
      <c r="B61" s="17" t="s">
        <v>133</v>
      </c>
      <c r="C61" s="19">
        <f>C62+C64</f>
        <v>146968</v>
      </c>
      <c r="D61" s="19">
        <f>D62+D64</f>
        <v>153103.44</v>
      </c>
      <c r="E61" s="27">
        <f t="shared" si="0"/>
        <v>104.17467748081215</v>
      </c>
      <c r="F61" s="8"/>
    </row>
    <row r="62" spans="1:6" ht="29.25">
      <c r="A62" s="18" t="s">
        <v>274</v>
      </c>
      <c r="B62" s="17" t="s">
        <v>277</v>
      </c>
      <c r="C62" s="19">
        <v>44700</v>
      </c>
      <c r="D62" s="19">
        <v>50834.49</v>
      </c>
      <c r="E62" s="27">
        <f t="shared" si="0"/>
        <v>113.72369127516777</v>
      </c>
      <c r="F62" s="8"/>
    </row>
    <row r="63" spans="1:6" ht="29.25">
      <c r="A63" s="18" t="s">
        <v>275</v>
      </c>
      <c r="B63" s="17" t="s">
        <v>276</v>
      </c>
      <c r="C63" s="19">
        <v>44700</v>
      </c>
      <c r="D63" s="19">
        <v>50834.49</v>
      </c>
      <c r="E63" s="27">
        <f t="shared" si="0"/>
        <v>113.72369127516777</v>
      </c>
      <c r="F63" s="8"/>
    </row>
    <row r="64" spans="1:6" ht="15">
      <c r="A64" s="18" t="s">
        <v>136</v>
      </c>
      <c r="B64" s="17" t="s">
        <v>135</v>
      </c>
      <c r="C64" s="19">
        <v>102268</v>
      </c>
      <c r="D64" s="19">
        <f>D65</f>
        <v>102268.95</v>
      </c>
      <c r="E64" s="13">
        <f t="shared" si="0"/>
        <v>100.00092893182617</v>
      </c>
      <c r="F64" s="8"/>
    </row>
    <row r="65" spans="1:6" ht="30" customHeight="1">
      <c r="A65" s="18" t="s">
        <v>137</v>
      </c>
      <c r="B65" s="17" t="s">
        <v>147</v>
      </c>
      <c r="C65" s="19">
        <v>102268</v>
      </c>
      <c r="D65" s="19">
        <v>102268.95</v>
      </c>
      <c r="E65" s="13">
        <f t="shared" si="0"/>
        <v>100.00092893182617</v>
      </c>
      <c r="F65" s="8"/>
    </row>
    <row r="66" spans="1:6" ht="33.75" customHeight="1">
      <c r="A66" s="16" t="s">
        <v>90</v>
      </c>
      <c r="B66" s="15" t="s">
        <v>89</v>
      </c>
      <c r="C66" s="13">
        <f>C67+C70</f>
        <v>314700</v>
      </c>
      <c r="D66" s="13">
        <f>D67+D70</f>
        <v>322886.95</v>
      </c>
      <c r="E66" s="27">
        <f t="shared" si="0"/>
        <v>102.60150937400701</v>
      </c>
      <c r="F66" s="8"/>
    </row>
    <row r="67" spans="1:6" ht="75.75" customHeight="1" hidden="1">
      <c r="A67" s="18" t="s">
        <v>92</v>
      </c>
      <c r="B67" s="17" t="s">
        <v>91</v>
      </c>
      <c r="C67" s="19">
        <f>C68</f>
        <v>0</v>
      </c>
      <c r="D67" s="19">
        <f>D68</f>
        <v>0</v>
      </c>
      <c r="E67" s="27"/>
      <c r="F67" s="8"/>
    </row>
    <row r="68" spans="1:6" ht="75.75" customHeight="1" hidden="1">
      <c r="A68" s="18" t="s">
        <v>17</v>
      </c>
      <c r="B68" s="17" t="s">
        <v>93</v>
      </c>
      <c r="C68" s="19">
        <f>C69</f>
        <v>0</v>
      </c>
      <c r="D68" s="19">
        <f>D69</f>
        <v>0</v>
      </c>
      <c r="E68" s="27"/>
      <c r="F68" s="8"/>
    </row>
    <row r="69" spans="1:6" ht="92.25" customHeight="1" hidden="1">
      <c r="A69" s="37" t="s">
        <v>18</v>
      </c>
      <c r="B69" s="17" t="s">
        <v>94</v>
      </c>
      <c r="C69" s="19"/>
      <c r="D69" s="19"/>
      <c r="E69" s="27"/>
      <c r="F69" s="8"/>
    </row>
    <row r="70" spans="1:6" ht="30.75" customHeight="1">
      <c r="A70" s="18" t="s">
        <v>95</v>
      </c>
      <c r="B70" s="38" t="s">
        <v>192</v>
      </c>
      <c r="C70" s="19">
        <f>C71</f>
        <v>314700</v>
      </c>
      <c r="D70" s="19">
        <f>D71</f>
        <v>322886.95</v>
      </c>
      <c r="E70" s="27">
        <f t="shared" si="0"/>
        <v>102.60150937400701</v>
      </c>
      <c r="F70" s="8"/>
    </row>
    <row r="71" spans="1:6" ht="30" customHeight="1">
      <c r="A71" s="18" t="s">
        <v>97</v>
      </c>
      <c r="B71" s="38" t="s">
        <v>96</v>
      </c>
      <c r="C71" s="19">
        <f>C72</f>
        <v>314700</v>
      </c>
      <c r="D71" s="19">
        <f>D72</f>
        <v>322886.95</v>
      </c>
      <c r="E71" s="27">
        <f t="shared" si="0"/>
        <v>102.60150937400701</v>
      </c>
      <c r="F71" s="8"/>
    </row>
    <row r="72" spans="1:6" ht="59.25" customHeight="1">
      <c r="A72" s="18" t="s">
        <v>190</v>
      </c>
      <c r="B72" s="17" t="s">
        <v>191</v>
      </c>
      <c r="C72" s="19">
        <v>314700</v>
      </c>
      <c r="D72" s="19">
        <v>322886.95</v>
      </c>
      <c r="E72" s="27">
        <f t="shared" si="0"/>
        <v>102.60150937400701</v>
      </c>
      <c r="F72" s="8"/>
    </row>
    <row r="73" spans="1:6" ht="43.5" hidden="1">
      <c r="A73" s="18" t="s">
        <v>19</v>
      </c>
      <c r="B73" s="17" t="s">
        <v>165</v>
      </c>
      <c r="C73" s="19"/>
      <c r="D73" s="19"/>
      <c r="E73" s="27"/>
      <c r="F73" s="8"/>
    </row>
    <row r="74" spans="1:6" ht="19.5" customHeight="1">
      <c r="A74" s="16" t="s">
        <v>99</v>
      </c>
      <c r="B74" s="15" t="s">
        <v>98</v>
      </c>
      <c r="C74" s="13">
        <f>C75+C78+C79+C81+C83+C85+C86+C88+C89</f>
        <v>389531</v>
      </c>
      <c r="D74" s="13">
        <f>D75+D78+D89+D79+D81+D88+D85+D83+D86</f>
        <v>430545.2</v>
      </c>
      <c r="E74" s="27">
        <f t="shared" si="0"/>
        <v>110.52912348439534</v>
      </c>
      <c r="F74" s="8"/>
    </row>
    <row r="75" spans="1:6" ht="33" customHeight="1">
      <c r="A75" s="18" t="s">
        <v>101</v>
      </c>
      <c r="B75" s="17" t="s">
        <v>100</v>
      </c>
      <c r="C75" s="19">
        <f>C76+C77</f>
        <v>8000</v>
      </c>
      <c r="D75" s="19">
        <f>D76+D77</f>
        <v>8000</v>
      </c>
      <c r="E75" s="27">
        <f t="shared" si="0"/>
        <v>100</v>
      </c>
      <c r="F75" s="8"/>
    </row>
    <row r="76" spans="1:6" ht="78" customHeight="1">
      <c r="A76" s="18" t="s">
        <v>102</v>
      </c>
      <c r="B76" s="17" t="s">
        <v>181</v>
      </c>
      <c r="C76" s="19">
        <v>6850</v>
      </c>
      <c r="D76" s="19">
        <v>6850</v>
      </c>
      <c r="E76" s="27">
        <f t="shared" si="0"/>
        <v>100</v>
      </c>
      <c r="F76" s="8"/>
    </row>
    <row r="77" spans="1:6" ht="61.5" customHeight="1">
      <c r="A77" s="18" t="s">
        <v>21</v>
      </c>
      <c r="B77" s="17" t="s">
        <v>20</v>
      </c>
      <c r="C77" s="19">
        <v>1150</v>
      </c>
      <c r="D77" s="19">
        <v>1150</v>
      </c>
      <c r="E77" s="27">
        <f t="shared" si="0"/>
        <v>100</v>
      </c>
      <c r="F77" s="8"/>
    </row>
    <row r="78" spans="1:6" ht="57.75">
      <c r="A78" s="18" t="s">
        <v>114</v>
      </c>
      <c r="B78" s="17" t="s">
        <v>113</v>
      </c>
      <c r="C78" s="19">
        <v>10000</v>
      </c>
      <c r="D78" s="19">
        <v>10000</v>
      </c>
      <c r="E78" s="27">
        <f t="shared" si="0"/>
        <v>100</v>
      </c>
      <c r="F78" s="8"/>
    </row>
    <row r="79" spans="1:6" ht="69.75" customHeight="1">
      <c r="A79" s="18" t="s">
        <v>197</v>
      </c>
      <c r="B79" s="38" t="s">
        <v>199</v>
      </c>
      <c r="C79" s="19">
        <v>55964</v>
      </c>
      <c r="D79" s="19">
        <v>55964.9</v>
      </c>
      <c r="E79" s="27">
        <f t="shared" si="0"/>
        <v>100.00160817668502</v>
      </c>
      <c r="F79" s="8"/>
    </row>
    <row r="80" spans="1:6" ht="57.75">
      <c r="A80" s="18" t="s">
        <v>198</v>
      </c>
      <c r="B80" s="38" t="s">
        <v>200</v>
      </c>
      <c r="C80" s="19">
        <v>55964</v>
      </c>
      <c r="D80" s="19">
        <v>55964.9</v>
      </c>
      <c r="E80" s="27">
        <f t="shared" si="0"/>
        <v>100.00160817668502</v>
      </c>
      <c r="F80" s="8"/>
    </row>
    <row r="81" spans="1:6" ht="43.5">
      <c r="A81" s="18" t="s">
        <v>263</v>
      </c>
      <c r="B81" s="17" t="s">
        <v>264</v>
      </c>
      <c r="C81" s="19">
        <v>30000</v>
      </c>
      <c r="D81" s="19">
        <v>30000</v>
      </c>
      <c r="E81" s="27">
        <f t="shared" si="0"/>
        <v>100</v>
      </c>
      <c r="F81" s="8"/>
    </row>
    <row r="82" spans="1:6" ht="49.5" customHeight="1">
      <c r="A82" s="18" t="s">
        <v>265</v>
      </c>
      <c r="B82" s="17" t="s">
        <v>266</v>
      </c>
      <c r="C82" s="19">
        <v>30000</v>
      </c>
      <c r="D82" s="19">
        <v>30000</v>
      </c>
      <c r="E82" s="27">
        <f t="shared" si="0"/>
        <v>100</v>
      </c>
      <c r="F82" s="8"/>
    </row>
    <row r="83" spans="1:6" ht="106.5" customHeight="1">
      <c r="A83" s="18" t="s">
        <v>284</v>
      </c>
      <c r="B83" s="17" t="s">
        <v>285</v>
      </c>
      <c r="C83" s="19">
        <v>5000</v>
      </c>
      <c r="D83" s="19">
        <v>5000</v>
      </c>
      <c r="E83" s="27">
        <f t="shared" si="0"/>
        <v>100</v>
      </c>
      <c r="F83" s="8"/>
    </row>
    <row r="84" spans="1:6" ht="42" customHeight="1">
      <c r="A84" s="18" t="s">
        <v>282</v>
      </c>
      <c r="B84" s="17" t="s">
        <v>283</v>
      </c>
      <c r="C84" s="19">
        <v>5000</v>
      </c>
      <c r="D84" s="19">
        <v>5000</v>
      </c>
      <c r="E84" s="27">
        <f t="shared" si="0"/>
        <v>100</v>
      </c>
      <c r="F84" s="8"/>
    </row>
    <row r="85" spans="1:6" ht="45" customHeight="1">
      <c r="A85" s="18" t="s">
        <v>173</v>
      </c>
      <c r="B85" s="17" t="s">
        <v>174</v>
      </c>
      <c r="C85" s="19">
        <v>7500</v>
      </c>
      <c r="D85" s="19">
        <v>7500</v>
      </c>
      <c r="E85" s="27">
        <f t="shared" si="0"/>
        <v>100</v>
      </c>
      <c r="F85" s="8"/>
    </row>
    <row r="86" spans="1:6" ht="61.5" customHeight="1">
      <c r="A86" s="18" t="s">
        <v>280</v>
      </c>
      <c r="B86" s="17" t="s">
        <v>279</v>
      </c>
      <c r="C86" s="19">
        <v>18000</v>
      </c>
      <c r="D86" s="19">
        <v>18000</v>
      </c>
      <c r="E86" s="27">
        <f t="shared" si="0"/>
        <v>100</v>
      </c>
      <c r="F86" s="8"/>
    </row>
    <row r="87" spans="1:6" ht="65.25" customHeight="1">
      <c r="A87" s="18" t="s">
        <v>278</v>
      </c>
      <c r="B87" s="17" t="s">
        <v>281</v>
      </c>
      <c r="C87" s="19">
        <v>18000</v>
      </c>
      <c r="D87" s="19">
        <v>18000</v>
      </c>
      <c r="E87" s="27">
        <f t="shared" si="0"/>
        <v>100</v>
      </c>
      <c r="F87" s="8"/>
    </row>
    <row r="88" spans="1:6" ht="59.25" customHeight="1">
      <c r="A88" s="18" t="s">
        <v>150</v>
      </c>
      <c r="B88" s="17" t="s">
        <v>182</v>
      </c>
      <c r="C88" s="19">
        <v>15000</v>
      </c>
      <c r="D88" s="19">
        <v>15000</v>
      </c>
      <c r="E88" s="27">
        <f t="shared" si="0"/>
        <v>100</v>
      </c>
      <c r="F88" s="8"/>
    </row>
    <row r="89" spans="1:6" ht="33" customHeight="1">
      <c r="A89" s="18" t="s">
        <v>116</v>
      </c>
      <c r="B89" s="17" t="s">
        <v>115</v>
      </c>
      <c r="C89" s="19">
        <f>C90</f>
        <v>240067</v>
      </c>
      <c r="D89" s="19">
        <f>D90</f>
        <v>281080.3</v>
      </c>
      <c r="E89" s="27">
        <f t="shared" si="0"/>
        <v>117.08410568716232</v>
      </c>
      <c r="F89" s="8"/>
    </row>
    <row r="90" spans="1:6" ht="43.5">
      <c r="A90" s="18" t="s">
        <v>118</v>
      </c>
      <c r="B90" s="17" t="s">
        <v>117</v>
      </c>
      <c r="C90" s="19">
        <v>240067</v>
      </c>
      <c r="D90" s="19">
        <v>281080.3</v>
      </c>
      <c r="E90" s="27">
        <f t="shared" si="0"/>
        <v>117.08410568716232</v>
      </c>
      <c r="F90" s="8"/>
    </row>
    <row r="91" spans="1:6" ht="15" hidden="1">
      <c r="A91" s="16" t="s">
        <v>23</v>
      </c>
      <c r="B91" s="15" t="s">
        <v>22</v>
      </c>
      <c r="C91" s="13"/>
      <c r="D91" s="13"/>
      <c r="E91" s="13"/>
      <c r="F91" s="8"/>
    </row>
    <row r="92" spans="1:6" ht="15" hidden="1">
      <c r="A92" s="18" t="s">
        <v>25</v>
      </c>
      <c r="B92" s="17" t="s">
        <v>24</v>
      </c>
      <c r="C92" s="19"/>
      <c r="D92" s="19"/>
      <c r="E92" s="13"/>
      <c r="F92" s="8"/>
    </row>
    <row r="93" spans="1:6" ht="29.25" hidden="1">
      <c r="A93" s="18" t="s">
        <v>27</v>
      </c>
      <c r="B93" s="17" t="s">
        <v>26</v>
      </c>
      <c r="C93" s="19"/>
      <c r="D93" s="19"/>
      <c r="E93" s="13"/>
      <c r="F93" s="8"/>
    </row>
    <row r="94" spans="1:6" s="12" customFormat="1" ht="15">
      <c r="A94" s="16" t="s">
        <v>120</v>
      </c>
      <c r="B94" s="15" t="s">
        <v>119</v>
      </c>
      <c r="C94" s="13">
        <f>C95</f>
        <v>179964920.18</v>
      </c>
      <c r="D94" s="13">
        <f>D95+D162</f>
        <v>169568394.20999998</v>
      </c>
      <c r="E94" s="27">
        <f aca="true" t="shared" si="1" ref="E94:E165">D94/C94*100</f>
        <v>94.22302637669526</v>
      </c>
      <c r="F94" s="11"/>
    </row>
    <row r="95" spans="1:6" ht="31.5" customHeight="1">
      <c r="A95" s="18" t="s">
        <v>122</v>
      </c>
      <c r="B95" s="40" t="s">
        <v>121</v>
      </c>
      <c r="C95" s="19">
        <f>C96+C103+C128+C155+C162</f>
        <v>179964920.18</v>
      </c>
      <c r="D95" s="19">
        <f>D96+D103+D128+D155</f>
        <v>169443394.20999998</v>
      </c>
      <c r="E95" s="27">
        <f t="shared" si="1"/>
        <v>94.15356839573154</v>
      </c>
      <c r="F95" s="8"/>
    </row>
    <row r="96" spans="1:6" ht="29.25">
      <c r="A96" s="18" t="s">
        <v>219</v>
      </c>
      <c r="B96" s="40" t="s">
        <v>123</v>
      </c>
      <c r="C96" s="13">
        <f>C97+C99+C101</f>
        <v>61584523</v>
      </c>
      <c r="D96" s="13">
        <f>D97+D99+D101</f>
        <v>61584523</v>
      </c>
      <c r="E96" s="27">
        <f t="shared" si="1"/>
        <v>100</v>
      </c>
      <c r="F96" s="8"/>
    </row>
    <row r="97" spans="1:6" ht="18" customHeight="1">
      <c r="A97" s="18" t="s">
        <v>220</v>
      </c>
      <c r="B97" s="40" t="s">
        <v>124</v>
      </c>
      <c r="C97" s="19">
        <f>C98</f>
        <v>34890000</v>
      </c>
      <c r="D97" s="19">
        <f>D98</f>
        <v>34890000</v>
      </c>
      <c r="E97" s="27">
        <f t="shared" si="1"/>
        <v>100</v>
      </c>
      <c r="F97" s="8"/>
    </row>
    <row r="98" spans="1:6" ht="39.75" customHeight="1">
      <c r="A98" s="18" t="s">
        <v>221</v>
      </c>
      <c r="B98" s="40" t="s">
        <v>125</v>
      </c>
      <c r="C98" s="19">
        <v>34890000</v>
      </c>
      <c r="D98" s="19">
        <v>34890000</v>
      </c>
      <c r="E98" s="27">
        <f t="shared" si="1"/>
        <v>100</v>
      </c>
      <c r="F98" s="8"/>
    </row>
    <row r="99" spans="1:6" ht="35.25" customHeight="1">
      <c r="A99" s="18" t="s">
        <v>222</v>
      </c>
      <c r="B99" s="40" t="s">
        <v>126</v>
      </c>
      <c r="C99" s="19">
        <f>C100</f>
        <v>24664400</v>
      </c>
      <c r="D99" s="19">
        <f>D100</f>
        <v>24664400</v>
      </c>
      <c r="E99" s="27">
        <f t="shared" si="1"/>
        <v>100</v>
      </c>
      <c r="F99" s="8"/>
    </row>
    <row r="100" spans="1:6" ht="33" customHeight="1">
      <c r="A100" s="18" t="s">
        <v>223</v>
      </c>
      <c r="B100" s="40" t="s">
        <v>127</v>
      </c>
      <c r="C100" s="19">
        <v>24664400</v>
      </c>
      <c r="D100" s="19">
        <v>24664400</v>
      </c>
      <c r="E100" s="27">
        <f t="shared" si="1"/>
        <v>100</v>
      </c>
      <c r="F100" s="8"/>
    </row>
    <row r="101" spans="1:6" ht="33" customHeight="1">
      <c r="A101" s="18" t="s">
        <v>224</v>
      </c>
      <c r="B101" s="17" t="s">
        <v>193</v>
      </c>
      <c r="C101" s="19">
        <v>2030123</v>
      </c>
      <c r="D101" s="19">
        <v>2030123</v>
      </c>
      <c r="E101" s="27">
        <f t="shared" si="1"/>
        <v>100</v>
      </c>
      <c r="F101" s="8"/>
    </row>
    <row r="102" spans="1:6" ht="26.25" customHeight="1">
      <c r="A102" s="18" t="s">
        <v>225</v>
      </c>
      <c r="B102" s="38" t="s">
        <v>194</v>
      </c>
      <c r="C102" s="19">
        <v>2030123</v>
      </c>
      <c r="D102" s="19">
        <v>2030123</v>
      </c>
      <c r="E102" s="27">
        <f t="shared" si="1"/>
        <v>100</v>
      </c>
      <c r="F102" s="8"/>
    </row>
    <row r="103" spans="1:6" ht="32.25" customHeight="1">
      <c r="A103" s="18" t="s">
        <v>226</v>
      </c>
      <c r="B103" s="17" t="s">
        <v>128</v>
      </c>
      <c r="C103" s="13">
        <f>C104+C106+C112+C126+C118+C114+C116</f>
        <v>16491331.5</v>
      </c>
      <c r="D103" s="13">
        <f>D104+D106+D112+D126+D118+D116+D114</f>
        <v>12041275.02</v>
      </c>
      <c r="E103" s="27">
        <f t="shared" si="1"/>
        <v>73.01578420153643</v>
      </c>
      <c r="F103" s="8"/>
    </row>
    <row r="104" spans="1:6" ht="32.25" customHeight="1" hidden="1">
      <c r="A104" s="18" t="s">
        <v>185</v>
      </c>
      <c r="B104" s="18" t="s">
        <v>184</v>
      </c>
      <c r="C104" s="19">
        <f>C105</f>
        <v>0</v>
      </c>
      <c r="D104" s="19">
        <f>D105</f>
        <v>0</v>
      </c>
      <c r="E104" s="27" t="e">
        <f t="shared" si="1"/>
        <v>#DIV/0!</v>
      </c>
      <c r="F104" s="8"/>
    </row>
    <row r="105" spans="1:6" ht="32.25" customHeight="1" hidden="1">
      <c r="A105" s="18" t="s">
        <v>187</v>
      </c>
      <c r="B105" s="33" t="s">
        <v>186</v>
      </c>
      <c r="C105" s="19"/>
      <c r="D105" s="19"/>
      <c r="E105" s="27" t="e">
        <f t="shared" si="1"/>
        <v>#DIV/0!</v>
      </c>
      <c r="F105" s="8"/>
    </row>
    <row r="106" spans="1:6" ht="32.25" customHeight="1">
      <c r="A106" s="18" t="s">
        <v>227</v>
      </c>
      <c r="B106" s="17" t="s">
        <v>166</v>
      </c>
      <c r="C106" s="19">
        <f>C107</f>
        <v>974542.87</v>
      </c>
      <c r="D106" s="19">
        <f>D107</f>
        <v>849191.7</v>
      </c>
      <c r="E106" s="27">
        <f t="shared" si="1"/>
        <v>87.13743911542855</v>
      </c>
      <c r="F106" s="8"/>
    </row>
    <row r="107" spans="1:6" ht="32.25" customHeight="1">
      <c r="A107" s="18" t="s">
        <v>228</v>
      </c>
      <c r="B107" s="17" t="s">
        <v>167</v>
      </c>
      <c r="C107" s="19">
        <v>974542.87</v>
      </c>
      <c r="D107" s="19">
        <v>849191.7</v>
      </c>
      <c r="E107" s="27">
        <f t="shared" si="1"/>
        <v>87.13743911542855</v>
      </c>
      <c r="F107" s="8"/>
    </row>
    <row r="108" spans="1:6" ht="32.25" customHeight="1" hidden="1">
      <c r="A108" s="18"/>
      <c r="B108" s="17"/>
      <c r="C108" s="19"/>
      <c r="D108" s="13"/>
      <c r="E108" s="27"/>
      <c r="F108" s="8"/>
    </row>
    <row r="109" spans="1:6" ht="32.25" customHeight="1" hidden="1">
      <c r="A109" s="18"/>
      <c r="B109" s="17"/>
      <c r="C109" s="19"/>
      <c r="D109" s="13"/>
      <c r="E109" s="27"/>
      <c r="F109" s="8"/>
    </row>
    <row r="110" spans="1:6" ht="45.75" customHeight="1" hidden="1">
      <c r="A110" s="30"/>
      <c r="B110" s="17"/>
      <c r="C110" s="19"/>
      <c r="D110" s="19">
        <f>D111</f>
        <v>0</v>
      </c>
      <c r="E110" s="27"/>
      <c r="F110" s="8"/>
    </row>
    <row r="111" spans="1:6" ht="45.75" customHeight="1" hidden="1">
      <c r="A111" s="30"/>
      <c r="B111" s="17"/>
      <c r="C111" s="19"/>
      <c r="D111" s="19"/>
      <c r="E111" s="27"/>
      <c r="F111" s="8"/>
    </row>
    <row r="112" spans="1:6" ht="75.75" customHeight="1">
      <c r="A112" s="18" t="s">
        <v>229</v>
      </c>
      <c r="B112" s="17" t="s">
        <v>163</v>
      </c>
      <c r="C112" s="19">
        <f>C113</f>
        <v>1298921</v>
      </c>
      <c r="D112" s="19">
        <f>D113</f>
        <v>1298915.77</v>
      </c>
      <c r="E112" s="27">
        <f t="shared" si="1"/>
        <v>99.99959735811494</v>
      </c>
      <c r="F112" s="8"/>
    </row>
    <row r="113" spans="1:6" ht="77.25" customHeight="1">
      <c r="A113" s="18" t="s">
        <v>230</v>
      </c>
      <c r="B113" s="17" t="s">
        <v>164</v>
      </c>
      <c r="C113" s="19">
        <v>1298921</v>
      </c>
      <c r="D113" s="19">
        <v>1298915.77</v>
      </c>
      <c r="E113" s="27">
        <f t="shared" si="1"/>
        <v>99.99959735811494</v>
      </c>
      <c r="F113" s="8"/>
    </row>
    <row r="114" spans="1:6" ht="51.75" customHeight="1">
      <c r="A114" s="18" t="s">
        <v>231</v>
      </c>
      <c r="B114" s="17" t="s">
        <v>201</v>
      </c>
      <c r="C114" s="19">
        <f>C115</f>
        <v>500000</v>
      </c>
      <c r="D114" s="19">
        <v>500000</v>
      </c>
      <c r="E114" s="27">
        <f t="shared" si="1"/>
        <v>100</v>
      </c>
      <c r="F114" s="8"/>
    </row>
    <row r="115" spans="1:6" ht="48" customHeight="1">
      <c r="A115" s="18" t="s">
        <v>232</v>
      </c>
      <c r="B115" s="17" t="s">
        <v>202</v>
      </c>
      <c r="C115" s="19">
        <v>500000</v>
      </c>
      <c r="D115" s="19">
        <v>500000</v>
      </c>
      <c r="E115" s="27">
        <f t="shared" si="1"/>
        <v>100</v>
      </c>
      <c r="F115" s="8"/>
    </row>
    <row r="116" spans="1:6" ht="38.25" customHeight="1">
      <c r="A116" s="18" t="s">
        <v>233</v>
      </c>
      <c r="B116" s="35" t="s">
        <v>203</v>
      </c>
      <c r="C116" s="19">
        <f>C117</f>
        <v>367078.5</v>
      </c>
      <c r="D116" s="19">
        <v>367078.5</v>
      </c>
      <c r="E116" s="27">
        <f t="shared" si="1"/>
        <v>100</v>
      </c>
      <c r="F116" s="8"/>
    </row>
    <row r="117" spans="1:6" ht="36.75" customHeight="1">
      <c r="A117" s="18" t="s">
        <v>234</v>
      </c>
      <c r="B117" s="34" t="s">
        <v>204</v>
      </c>
      <c r="C117" s="19">
        <v>367078.5</v>
      </c>
      <c r="D117" s="19">
        <v>367078.5</v>
      </c>
      <c r="E117" s="27">
        <f t="shared" si="1"/>
        <v>100</v>
      </c>
      <c r="F117" s="8"/>
    </row>
    <row r="118" spans="1:6" ht="15">
      <c r="A118" s="18" t="s">
        <v>241</v>
      </c>
      <c r="B118" s="38" t="s">
        <v>195</v>
      </c>
      <c r="C118" s="19">
        <f>C119</f>
        <v>100000</v>
      </c>
      <c r="D118" s="19">
        <f>D119</f>
        <v>100000</v>
      </c>
      <c r="E118" s="27">
        <f t="shared" si="1"/>
        <v>100</v>
      </c>
      <c r="F118" s="8"/>
    </row>
    <row r="119" spans="1:6" ht="29.25">
      <c r="A119" s="18" t="s">
        <v>242</v>
      </c>
      <c r="B119" s="38" t="s">
        <v>196</v>
      </c>
      <c r="C119" s="19">
        <v>100000</v>
      </c>
      <c r="D119" s="19">
        <v>100000</v>
      </c>
      <c r="E119" s="27">
        <f t="shared" si="1"/>
        <v>100</v>
      </c>
      <c r="F119" s="8"/>
    </row>
    <row r="120" spans="1:6" ht="15" hidden="1">
      <c r="A120" s="18"/>
      <c r="B120" s="17"/>
      <c r="C120" s="19"/>
      <c r="D120" s="19">
        <f>D121</f>
        <v>0</v>
      </c>
      <c r="E120" s="27" t="e">
        <f t="shared" si="1"/>
        <v>#DIV/0!</v>
      </c>
      <c r="F120" s="8"/>
    </row>
    <row r="121" spans="1:6" ht="15" hidden="1">
      <c r="A121" s="18"/>
      <c r="B121" s="17"/>
      <c r="C121" s="19"/>
      <c r="D121" s="19"/>
      <c r="E121" s="27" t="e">
        <f t="shared" si="1"/>
        <v>#DIV/0!</v>
      </c>
      <c r="F121" s="8"/>
    </row>
    <row r="122" spans="1:6" ht="15" hidden="1">
      <c r="A122" s="18"/>
      <c r="B122" s="17"/>
      <c r="C122" s="19"/>
      <c r="D122" s="19">
        <f>D123</f>
        <v>0</v>
      </c>
      <c r="E122" s="27"/>
      <c r="F122" s="8"/>
    </row>
    <row r="123" spans="1:6" ht="15" hidden="1">
      <c r="A123" s="18"/>
      <c r="B123" s="17"/>
      <c r="C123" s="19"/>
      <c r="D123" s="19"/>
      <c r="E123" s="27"/>
      <c r="F123" s="8"/>
    </row>
    <row r="124" spans="1:6" ht="15" hidden="1">
      <c r="A124" s="18"/>
      <c r="B124" s="17"/>
      <c r="C124" s="19"/>
      <c r="D124" s="19"/>
      <c r="E124" s="13"/>
      <c r="F124" s="8"/>
    </row>
    <row r="125" spans="1:6" ht="15" hidden="1">
      <c r="A125" s="18"/>
      <c r="B125" s="17"/>
      <c r="C125" s="19"/>
      <c r="D125" s="19"/>
      <c r="E125" s="13"/>
      <c r="F125" s="8"/>
    </row>
    <row r="126" spans="1:6" ht="15">
      <c r="A126" s="18" t="s">
        <v>243</v>
      </c>
      <c r="B126" s="17" t="s">
        <v>129</v>
      </c>
      <c r="C126" s="19">
        <f>C127</f>
        <v>13250789.13</v>
      </c>
      <c r="D126" s="19">
        <f>D127</f>
        <v>8926089.05</v>
      </c>
      <c r="E126" s="27">
        <f t="shared" si="1"/>
        <v>67.36269789239337</v>
      </c>
      <c r="F126" s="8"/>
    </row>
    <row r="127" spans="1:6" ht="18" customHeight="1">
      <c r="A127" s="18" t="s">
        <v>244</v>
      </c>
      <c r="B127" s="17" t="s">
        <v>130</v>
      </c>
      <c r="C127" s="19">
        <v>13250789.13</v>
      </c>
      <c r="D127" s="19">
        <v>8926089.05</v>
      </c>
      <c r="E127" s="27">
        <f t="shared" si="1"/>
        <v>67.36269789239337</v>
      </c>
      <c r="F127" s="8"/>
    </row>
    <row r="128" spans="1:6" ht="33" customHeight="1">
      <c r="A128" s="18" t="s">
        <v>245</v>
      </c>
      <c r="B128" s="17" t="s">
        <v>131</v>
      </c>
      <c r="C128" s="13">
        <f>C129+C131+C133+C135+C137+C139</f>
        <v>98903046.68</v>
      </c>
      <c r="D128" s="13">
        <f>D129+D131+D133+D135+D137+D139</f>
        <v>92956577.19</v>
      </c>
      <c r="E128" s="31">
        <f t="shared" si="1"/>
        <v>93.98757703669153</v>
      </c>
      <c r="F128" s="8"/>
    </row>
    <row r="129" spans="1:6" ht="33" customHeight="1">
      <c r="A129" s="18" t="s">
        <v>246</v>
      </c>
      <c r="B129" s="17" t="s">
        <v>179</v>
      </c>
      <c r="C129" s="19">
        <f>C130</f>
        <v>92028062.2</v>
      </c>
      <c r="D129" s="19">
        <f>D130</f>
        <v>91524009</v>
      </c>
      <c r="E129" s="19">
        <f t="shared" si="1"/>
        <v>99.45228315369222</v>
      </c>
      <c r="F129" s="8"/>
    </row>
    <row r="130" spans="1:6" ht="33" customHeight="1">
      <c r="A130" s="18" t="s">
        <v>247</v>
      </c>
      <c r="B130" s="17" t="s">
        <v>180</v>
      </c>
      <c r="C130" s="19">
        <v>92028062.2</v>
      </c>
      <c r="D130" s="19">
        <v>91524009</v>
      </c>
      <c r="E130" s="19">
        <f t="shared" si="1"/>
        <v>99.45228315369222</v>
      </c>
      <c r="F130" s="8"/>
    </row>
    <row r="131" spans="1:6" ht="57">
      <c r="A131" s="18" t="s">
        <v>248</v>
      </c>
      <c r="B131" s="17" t="s">
        <v>175</v>
      </c>
      <c r="C131" s="19">
        <f>C132</f>
        <v>700056</v>
      </c>
      <c r="D131" s="19">
        <f>D132</f>
        <v>700056</v>
      </c>
      <c r="E131" s="19">
        <f t="shared" si="1"/>
        <v>100</v>
      </c>
      <c r="F131" s="8"/>
    </row>
    <row r="132" spans="1:6" ht="71.25">
      <c r="A132" s="18" t="s">
        <v>249</v>
      </c>
      <c r="B132" s="17" t="s">
        <v>176</v>
      </c>
      <c r="C132" s="19">
        <v>700056</v>
      </c>
      <c r="D132" s="19">
        <v>700056</v>
      </c>
      <c r="E132" s="19">
        <f t="shared" si="1"/>
        <v>100</v>
      </c>
      <c r="F132" s="8"/>
    </row>
    <row r="133" spans="1:6" ht="57">
      <c r="A133" s="18" t="s">
        <v>250</v>
      </c>
      <c r="B133" s="17" t="s">
        <v>177</v>
      </c>
      <c r="C133" s="19">
        <f>C134</f>
        <v>5017980</v>
      </c>
      <c r="D133" s="19">
        <f>D134</f>
        <v>0</v>
      </c>
      <c r="E133" s="19">
        <f t="shared" si="1"/>
        <v>0</v>
      </c>
      <c r="F133" s="8"/>
    </row>
    <row r="134" spans="1:6" ht="57">
      <c r="A134" s="18" t="s">
        <v>251</v>
      </c>
      <c r="B134" s="17" t="s">
        <v>178</v>
      </c>
      <c r="C134" s="19">
        <v>5017980</v>
      </c>
      <c r="D134" s="19"/>
      <c r="E134" s="19">
        <f t="shared" si="1"/>
        <v>0</v>
      </c>
      <c r="F134" s="8"/>
    </row>
    <row r="135" spans="1:6" ht="33" customHeight="1">
      <c r="A135" s="18" t="s">
        <v>252</v>
      </c>
      <c r="B135" s="17" t="s">
        <v>132</v>
      </c>
      <c r="C135" s="19">
        <f>C136</f>
        <v>674093</v>
      </c>
      <c r="D135" s="19">
        <f>D136</f>
        <v>674093</v>
      </c>
      <c r="E135" s="31">
        <f t="shared" si="1"/>
        <v>100</v>
      </c>
      <c r="F135" s="8"/>
    </row>
    <row r="136" spans="1:6" ht="42.75">
      <c r="A136" s="18" t="s">
        <v>253</v>
      </c>
      <c r="B136" s="17" t="s">
        <v>32</v>
      </c>
      <c r="C136" s="19">
        <v>674093</v>
      </c>
      <c r="D136" s="19">
        <v>674093</v>
      </c>
      <c r="E136" s="31">
        <f t="shared" si="1"/>
        <v>100</v>
      </c>
      <c r="F136" s="8"/>
    </row>
    <row r="137" spans="1:6" ht="42.75">
      <c r="A137" s="37" t="s">
        <v>235</v>
      </c>
      <c r="B137" s="39" t="s">
        <v>237</v>
      </c>
      <c r="C137" s="19">
        <v>5980</v>
      </c>
      <c r="D137" s="19">
        <v>5980</v>
      </c>
      <c r="E137" s="19">
        <f t="shared" si="1"/>
        <v>100</v>
      </c>
      <c r="F137" s="8"/>
    </row>
    <row r="138" spans="1:6" ht="57">
      <c r="A138" s="37" t="s">
        <v>236</v>
      </c>
      <c r="B138" s="39" t="s">
        <v>238</v>
      </c>
      <c r="C138" s="19">
        <v>5980</v>
      </c>
      <c r="D138" s="19">
        <v>5980</v>
      </c>
      <c r="E138" s="19">
        <f t="shared" si="1"/>
        <v>100</v>
      </c>
      <c r="F138" s="8"/>
    </row>
    <row r="139" spans="1:6" ht="48" customHeight="1">
      <c r="A139" s="18" t="s">
        <v>254</v>
      </c>
      <c r="B139" s="17" t="s">
        <v>33</v>
      </c>
      <c r="C139" s="19">
        <f>C140</f>
        <v>476875.48</v>
      </c>
      <c r="D139" s="19">
        <f>D140</f>
        <v>52439.19</v>
      </c>
      <c r="E139" s="19">
        <f t="shared" si="1"/>
        <v>10.996411474123184</v>
      </c>
      <c r="F139" s="8"/>
    </row>
    <row r="140" spans="1:6" ht="42.75">
      <c r="A140" s="18" t="s">
        <v>255</v>
      </c>
      <c r="B140" s="17" t="s">
        <v>34</v>
      </c>
      <c r="C140" s="19">
        <v>476875.48</v>
      </c>
      <c r="D140" s="19">
        <v>52439.19</v>
      </c>
      <c r="E140" s="19">
        <f t="shared" si="1"/>
        <v>10.996411474123184</v>
      </c>
      <c r="F140" s="8"/>
    </row>
    <row r="141" spans="1:6" ht="31.5" customHeight="1" hidden="1">
      <c r="A141" s="18" t="s">
        <v>36</v>
      </c>
      <c r="B141" s="17" t="s">
        <v>35</v>
      </c>
      <c r="C141" s="19"/>
      <c r="D141" s="19">
        <f>D142</f>
        <v>0</v>
      </c>
      <c r="E141" s="31" t="e">
        <f t="shared" si="1"/>
        <v>#DIV/0!</v>
      </c>
      <c r="F141" s="8"/>
    </row>
    <row r="142" spans="1:6" ht="33" customHeight="1" hidden="1">
      <c r="A142" s="18" t="s">
        <v>38</v>
      </c>
      <c r="B142" s="17" t="s">
        <v>37</v>
      </c>
      <c r="C142" s="19"/>
      <c r="D142" s="19"/>
      <c r="E142" s="31" t="e">
        <f t="shared" si="1"/>
        <v>#DIV/0!</v>
      </c>
      <c r="F142" s="8"/>
    </row>
    <row r="143" spans="1:6" ht="33" customHeight="1" hidden="1">
      <c r="A143" s="18" t="s">
        <v>40</v>
      </c>
      <c r="B143" s="17" t="s">
        <v>39</v>
      </c>
      <c r="C143" s="19"/>
      <c r="D143" s="19">
        <f>D144</f>
        <v>0</v>
      </c>
      <c r="E143" s="31" t="e">
        <f t="shared" si="1"/>
        <v>#DIV/0!</v>
      </c>
      <c r="F143" s="8"/>
    </row>
    <row r="144" spans="1:6" ht="37.5" customHeight="1" hidden="1">
      <c r="A144" s="18" t="s">
        <v>42</v>
      </c>
      <c r="B144" s="17" t="s">
        <v>41</v>
      </c>
      <c r="C144" s="19"/>
      <c r="D144" s="19"/>
      <c r="E144" s="31" t="e">
        <f t="shared" si="1"/>
        <v>#DIV/0!</v>
      </c>
      <c r="F144" s="8"/>
    </row>
    <row r="145" spans="1:6" ht="57" hidden="1">
      <c r="A145" s="18" t="s">
        <v>29</v>
      </c>
      <c r="B145" s="17" t="s">
        <v>28</v>
      </c>
      <c r="C145" s="19"/>
      <c r="D145" s="19"/>
      <c r="E145" s="19" t="e">
        <f t="shared" si="1"/>
        <v>#DIV/0!</v>
      </c>
      <c r="F145" s="8"/>
    </row>
    <row r="146" spans="1:6" ht="57" hidden="1">
      <c r="A146" s="18" t="s">
        <v>31</v>
      </c>
      <c r="B146" s="17" t="s">
        <v>30</v>
      </c>
      <c r="C146" s="19"/>
      <c r="D146" s="19"/>
      <c r="E146" s="19" t="e">
        <f t="shared" si="1"/>
        <v>#DIV/0!</v>
      </c>
      <c r="F146" s="8"/>
    </row>
    <row r="147" spans="1:6" ht="47.25" customHeight="1" hidden="1">
      <c r="A147" s="18" t="s">
        <v>44</v>
      </c>
      <c r="B147" s="17" t="s">
        <v>43</v>
      </c>
      <c r="C147" s="19"/>
      <c r="D147" s="19">
        <f>D148</f>
        <v>0</v>
      </c>
      <c r="E147" s="31" t="e">
        <f t="shared" si="1"/>
        <v>#DIV/0!</v>
      </c>
      <c r="F147" s="8"/>
    </row>
    <row r="148" spans="1:6" ht="42.75" hidden="1">
      <c r="A148" s="18" t="s">
        <v>46</v>
      </c>
      <c r="B148" s="17" t="s">
        <v>45</v>
      </c>
      <c r="C148" s="19"/>
      <c r="D148" s="19"/>
      <c r="E148" s="31" t="e">
        <f t="shared" si="1"/>
        <v>#DIV/0!</v>
      </c>
      <c r="F148" s="8"/>
    </row>
    <row r="149" spans="1:6" ht="73.5" customHeight="1" hidden="1">
      <c r="A149" s="18" t="s">
        <v>48</v>
      </c>
      <c r="B149" s="17" t="s">
        <v>47</v>
      </c>
      <c r="C149" s="19">
        <f>C150</f>
        <v>0</v>
      </c>
      <c r="D149" s="19">
        <f>D150</f>
        <v>0</v>
      </c>
      <c r="E149" s="31" t="e">
        <f t="shared" si="1"/>
        <v>#DIV/0!</v>
      </c>
      <c r="F149" s="8"/>
    </row>
    <row r="150" spans="1:6" ht="63" customHeight="1" hidden="1">
      <c r="A150" s="18" t="s">
        <v>50</v>
      </c>
      <c r="B150" s="17" t="s">
        <v>49</v>
      </c>
      <c r="C150" s="19"/>
      <c r="D150" s="19"/>
      <c r="E150" s="31" t="e">
        <f t="shared" si="1"/>
        <v>#DIV/0!</v>
      </c>
      <c r="F150" s="8"/>
    </row>
    <row r="151" spans="1:6" ht="60.75" customHeight="1" hidden="1">
      <c r="A151" s="18" t="s">
        <v>141</v>
      </c>
      <c r="B151" s="17" t="s">
        <v>140</v>
      </c>
      <c r="C151" s="19">
        <f>C152</f>
        <v>0</v>
      </c>
      <c r="D151" s="19">
        <f>D152</f>
        <v>0</v>
      </c>
      <c r="E151" s="19" t="e">
        <f t="shared" si="1"/>
        <v>#DIV/0!</v>
      </c>
      <c r="F151" s="8"/>
    </row>
    <row r="152" spans="1:6" ht="58.5" customHeight="1" hidden="1">
      <c r="A152" s="18" t="s">
        <v>143</v>
      </c>
      <c r="B152" s="17" t="s">
        <v>142</v>
      </c>
      <c r="C152" s="19"/>
      <c r="D152" s="19"/>
      <c r="E152" s="19" t="e">
        <f t="shared" si="1"/>
        <v>#DIV/0!</v>
      </c>
      <c r="F152" s="8"/>
    </row>
    <row r="153" spans="1:6" ht="28.5" hidden="1">
      <c r="A153" s="18" t="s">
        <v>170</v>
      </c>
      <c r="B153" s="17" t="s">
        <v>171</v>
      </c>
      <c r="C153" s="19"/>
      <c r="D153" s="19"/>
      <c r="E153" s="31" t="e">
        <f t="shared" si="1"/>
        <v>#DIV/0!</v>
      </c>
      <c r="F153" s="8"/>
    </row>
    <row r="154" spans="1:6" ht="28.5" hidden="1">
      <c r="A154" s="18" t="s">
        <v>169</v>
      </c>
      <c r="B154" s="17" t="s">
        <v>172</v>
      </c>
      <c r="C154" s="19"/>
      <c r="D154" s="19"/>
      <c r="E154" s="31" t="e">
        <f t="shared" si="1"/>
        <v>#DIV/0!</v>
      </c>
      <c r="F154" s="8"/>
    </row>
    <row r="155" spans="1:6" ht="19.5" customHeight="1">
      <c r="A155" s="18" t="s">
        <v>256</v>
      </c>
      <c r="B155" s="17" t="s">
        <v>51</v>
      </c>
      <c r="C155" s="13">
        <f>C156+C160+C158</f>
        <v>2861019</v>
      </c>
      <c r="D155" s="13">
        <f>D156+D160+D158</f>
        <v>2861019</v>
      </c>
      <c r="E155" s="31">
        <f t="shared" si="1"/>
        <v>100</v>
      </c>
      <c r="F155" s="8"/>
    </row>
    <row r="156" spans="1:6" ht="63.75" customHeight="1">
      <c r="A156" s="18" t="s">
        <v>259</v>
      </c>
      <c r="B156" s="41" t="s">
        <v>261</v>
      </c>
      <c r="C156" s="19">
        <v>2100000</v>
      </c>
      <c r="D156" s="28">
        <v>2100000</v>
      </c>
      <c r="E156" s="31">
        <f t="shared" si="1"/>
        <v>100</v>
      </c>
      <c r="F156" s="8"/>
    </row>
    <row r="157" spans="1:6" ht="64.5" customHeight="1">
      <c r="A157" s="18" t="s">
        <v>260</v>
      </c>
      <c r="B157" s="41" t="s">
        <v>262</v>
      </c>
      <c r="C157" s="19">
        <v>2100000</v>
      </c>
      <c r="D157" s="28">
        <v>2100000</v>
      </c>
      <c r="E157" s="31">
        <f t="shared" si="1"/>
        <v>100</v>
      </c>
      <c r="F157" s="8"/>
    </row>
    <row r="158" spans="1:6" ht="46.5" customHeight="1">
      <c r="A158" s="18" t="s">
        <v>291</v>
      </c>
      <c r="B158" s="41" t="s">
        <v>293</v>
      </c>
      <c r="C158" s="19">
        <v>562744</v>
      </c>
      <c r="D158" s="28">
        <v>562744</v>
      </c>
      <c r="E158" s="31">
        <f t="shared" si="1"/>
        <v>100</v>
      </c>
      <c r="F158" s="8"/>
    </row>
    <row r="159" spans="1:6" ht="64.5" customHeight="1">
      <c r="A159" s="18" t="s">
        <v>292</v>
      </c>
      <c r="B159" s="41" t="s">
        <v>294</v>
      </c>
      <c r="C159" s="19">
        <v>562744</v>
      </c>
      <c r="D159" s="28">
        <v>562744</v>
      </c>
      <c r="E159" s="31">
        <f t="shared" si="1"/>
        <v>100</v>
      </c>
      <c r="F159" s="8"/>
    </row>
    <row r="160" spans="1:6" ht="24" customHeight="1" thickBot="1">
      <c r="A160" s="18" t="s">
        <v>257</v>
      </c>
      <c r="B160" s="23" t="s">
        <v>149</v>
      </c>
      <c r="C160" s="19">
        <f>C161</f>
        <v>198275</v>
      </c>
      <c r="D160" s="28">
        <f>D161</f>
        <v>198275</v>
      </c>
      <c r="E160" s="31">
        <f t="shared" si="1"/>
        <v>100</v>
      </c>
      <c r="F160" s="8"/>
    </row>
    <row r="161" spans="1:6" ht="39.75" customHeight="1" thickBot="1">
      <c r="A161" s="18" t="s">
        <v>258</v>
      </c>
      <c r="B161" s="41" t="s">
        <v>148</v>
      </c>
      <c r="C161" s="19">
        <v>198275</v>
      </c>
      <c r="D161" s="28">
        <v>198275</v>
      </c>
      <c r="E161" s="31">
        <f t="shared" si="1"/>
        <v>100</v>
      </c>
      <c r="F161" s="8"/>
    </row>
    <row r="162" spans="1:6" ht="22.5" customHeight="1" thickBot="1">
      <c r="A162" s="18" t="s">
        <v>269</v>
      </c>
      <c r="B162" s="43" t="s">
        <v>286</v>
      </c>
      <c r="C162" s="28">
        <v>125000</v>
      </c>
      <c r="D162" s="28">
        <v>125000</v>
      </c>
      <c r="E162" s="31">
        <f t="shared" si="1"/>
        <v>100</v>
      </c>
      <c r="F162" s="8"/>
    </row>
    <row r="163" spans="1:6" ht="33.75" customHeight="1" thickBot="1">
      <c r="A163" s="18" t="s">
        <v>270</v>
      </c>
      <c r="B163" s="42" t="s">
        <v>268</v>
      </c>
      <c r="C163" s="28">
        <v>125000</v>
      </c>
      <c r="D163" s="28">
        <v>125000</v>
      </c>
      <c r="E163" s="31">
        <f t="shared" si="1"/>
        <v>100</v>
      </c>
      <c r="F163" s="8"/>
    </row>
    <row r="164" spans="1:6" ht="51.75" customHeight="1" thickBot="1">
      <c r="A164" s="18" t="s">
        <v>272</v>
      </c>
      <c r="B164" s="42" t="s">
        <v>271</v>
      </c>
      <c r="C164" s="28">
        <v>125000</v>
      </c>
      <c r="D164" s="28">
        <v>125000</v>
      </c>
      <c r="E164" s="31">
        <f t="shared" si="1"/>
        <v>100</v>
      </c>
      <c r="F164" s="8"/>
    </row>
    <row r="165" spans="1:6" ht="20.25" customHeight="1" thickBot="1">
      <c r="A165" s="26" t="s">
        <v>146</v>
      </c>
      <c r="B165" s="32"/>
      <c r="C165" s="14">
        <f>C12+C94</f>
        <v>212718509.18</v>
      </c>
      <c r="D165" s="14">
        <f>D12+D94</f>
        <v>202639956.36999997</v>
      </c>
      <c r="E165" s="31">
        <f t="shared" si="1"/>
        <v>95.26202357808381</v>
      </c>
      <c r="F165" s="8"/>
    </row>
    <row r="166" spans="3:9" ht="12">
      <c r="C166" s="9"/>
      <c r="D166" s="9"/>
      <c r="E166" s="9"/>
      <c r="F166" s="8"/>
      <c r="G166" s="10"/>
      <c r="H166" s="10"/>
      <c r="I166" s="10"/>
    </row>
  </sheetData>
  <sheetProtection/>
  <mergeCells count="2">
    <mergeCell ref="A8:E8"/>
    <mergeCell ref="A4:E4"/>
  </mergeCells>
  <printOptions/>
  <pageMargins left="0.3937007874015748" right="0" top="0" bottom="0" header="0" footer="0"/>
  <pageSetup fitToHeight="0" horizontalDpi="600" verticalDpi="60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2018-07-31T07:31:51Z</cp:lastPrinted>
  <dcterms:created xsi:type="dcterms:W3CDTF">1999-06-18T11:49:53Z</dcterms:created>
  <dcterms:modified xsi:type="dcterms:W3CDTF">2020-04-14T11:38:19Z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