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40204810100000100141" sheetId="1" r:id="rId1"/>
  </sheets>
  <definedNames>
    <definedName name="_xlnm.Print_Titles" localSheetId="0">'40204810100000100141'!$10:$11</definedName>
  </definedNames>
  <calcPr calcId="145621"/>
</workbook>
</file>

<file path=xl/calcChain.xml><?xml version="1.0" encoding="utf-8"?>
<calcChain xmlns="http://schemas.openxmlformats.org/spreadsheetml/2006/main">
  <c r="AD111" i="1" l="1"/>
  <c r="AD123" i="1" l="1"/>
  <c r="AD295" i="1" l="1"/>
  <c r="AD276" i="1" l="1"/>
  <c r="AD272" i="1"/>
  <c r="AD189" i="1"/>
  <c r="AD151" i="1"/>
  <c r="AD150" i="1"/>
  <c r="AD73" i="1" l="1"/>
  <c r="AD57" i="1"/>
  <c r="AD84" i="1"/>
  <c r="AD146" i="1" l="1"/>
  <c r="AD142" i="1"/>
  <c r="AD138" i="1"/>
  <c r="AD282" i="1" l="1"/>
  <c r="AD281" i="1"/>
  <c r="AA281" i="1"/>
  <c r="M281" i="1"/>
  <c r="AA12" i="1"/>
  <c r="M12" i="1"/>
  <c r="L12" i="1" l="1"/>
  <c r="AA253" i="1"/>
  <c r="AD253" i="1" s="1"/>
  <c r="M253" i="1"/>
  <c r="L254" i="1"/>
  <c r="L253" i="1" s="1"/>
  <c r="AD277" i="1" l="1"/>
  <c r="AD275" i="1"/>
  <c r="AD274" i="1"/>
  <c r="AD273" i="1"/>
  <c r="AD271" i="1"/>
  <c r="AD270" i="1"/>
  <c r="AD269" i="1"/>
  <c r="AD268" i="1"/>
  <c r="AD267" i="1"/>
  <c r="AA152" i="1"/>
  <c r="M152" i="1"/>
  <c r="L152" i="1"/>
  <c r="AD241" i="1"/>
  <c r="AD236" i="1"/>
  <c r="AD235" i="1"/>
  <c r="AD234" i="1"/>
  <c r="AD233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09" i="1"/>
  <c r="AD208" i="1"/>
  <c r="AD207" i="1"/>
  <c r="AD206" i="1"/>
  <c r="AD205" i="1"/>
  <c r="AD204" i="1"/>
  <c r="AD203" i="1"/>
  <c r="AD202" i="1"/>
  <c r="AD152" i="1" l="1"/>
  <c r="AD197" i="1"/>
  <c r="AD196" i="1"/>
  <c r="AD195" i="1"/>
  <c r="AD194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A135" i="1"/>
  <c r="M135" i="1"/>
  <c r="L135" i="1"/>
  <c r="L300" i="1" s="1"/>
  <c r="AA13" i="1"/>
  <c r="M13" i="1"/>
  <c r="AD12" i="1"/>
  <c r="L13" i="1"/>
  <c r="AD299" i="1"/>
  <c r="AD298" i="1"/>
  <c r="AD297" i="1"/>
  <c r="AD296" i="1"/>
  <c r="AD294" i="1"/>
  <c r="AD293" i="1"/>
  <c r="AD116" i="1"/>
  <c r="AD115" i="1"/>
  <c r="AD114" i="1"/>
  <c r="AD113" i="1"/>
  <c r="AD134" i="1"/>
  <c r="AD133" i="1"/>
  <c r="AD130" i="1"/>
  <c r="AD129" i="1"/>
  <c r="AD128" i="1"/>
  <c r="AD125" i="1"/>
  <c r="AD120" i="1"/>
  <c r="AD119" i="1"/>
  <c r="AD118" i="1"/>
  <c r="AD117" i="1"/>
  <c r="AD107" i="1"/>
  <c r="AD106" i="1"/>
  <c r="AD108" i="1"/>
  <c r="AD105" i="1"/>
  <c r="AD103" i="1"/>
  <c r="AD102" i="1"/>
  <c r="AD101" i="1"/>
  <c r="AD100" i="1"/>
  <c r="AD99" i="1"/>
  <c r="AD98" i="1"/>
  <c r="AD97" i="1"/>
  <c r="AD96" i="1"/>
  <c r="AD95" i="1"/>
  <c r="AD94" i="1"/>
  <c r="AD89" i="1"/>
  <c r="AD88" i="1"/>
  <c r="AD87" i="1"/>
  <c r="AD86" i="1"/>
  <c r="AD85" i="1"/>
  <c r="AD83" i="1"/>
  <c r="AD82" i="1"/>
  <c r="AD81" i="1"/>
  <c r="AD80" i="1"/>
  <c r="AD79" i="1"/>
  <c r="AD78" i="1"/>
  <c r="AD77" i="1"/>
  <c r="AD76" i="1"/>
  <c r="AD75" i="1"/>
  <c r="AD74" i="1"/>
  <c r="AD72" i="1"/>
  <c r="AD71" i="1"/>
  <c r="AD58" i="1"/>
  <c r="AD56" i="1"/>
  <c r="AD55" i="1"/>
  <c r="AD70" i="1"/>
  <c r="AD69" i="1"/>
  <c r="AD68" i="1"/>
  <c r="AD67" i="1"/>
  <c r="AD54" i="1"/>
  <c r="AD53" i="1"/>
  <c r="AD52" i="1"/>
  <c r="AD51" i="1"/>
  <c r="AD50" i="1"/>
  <c r="AD49" i="1"/>
  <c r="AD48" i="1"/>
  <c r="AD47" i="1"/>
  <c r="AD46" i="1"/>
  <c r="AD45" i="1"/>
  <c r="AD44" i="1"/>
  <c r="AD292" i="1"/>
  <c r="AD291" i="1"/>
  <c r="AD290" i="1"/>
  <c r="AD289" i="1"/>
  <c r="AD288" i="1"/>
  <c r="AD287" i="1"/>
  <c r="AD286" i="1"/>
  <c r="AD285" i="1"/>
  <c r="AD284" i="1"/>
  <c r="AD283" i="1"/>
  <c r="AD135" i="1" l="1"/>
  <c r="AD300" i="1"/>
  <c r="AD280" i="1"/>
  <c r="AD279" i="1"/>
  <c r="AD278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2" i="1"/>
  <c r="AD251" i="1"/>
  <c r="AD250" i="1"/>
  <c r="AD249" i="1"/>
  <c r="AD248" i="1"/>
  <c r="AD247" i="1"/>
  <c r="AD246" i="1"/>
  <c r="AD245" i="1"/>
  <c r="AD244" i="1"/>
  <c r="AD243" i="1"/>
  <c r="AD242" i="1"/>
  <c r="AD240" i="1"/>
  <c r="AD239" i="1"/>
  <c r="AD238" i="1"/>
  <c r="AD237" i="1"/>
  <c r="AD232" i="1"/>
  <c r="AD231" i="1"/>
  <c r="AD230" i="1"/>
  <c r="AD229" i="1"/>
  <c r="AD213" i="1"/>
  <c r="AD212" i="1"/>
  <c r="AD211" i="1"/>
  <c r="AD210" i="1"/>
  <c r="AD201" i="1"/>
  <c r="AD200" i="1"/>
  <c r="AD199" i="1"/>
  <c r="AD198" i="1"/>
  <c r="AD193" i="1"/>
  <c r="AD192" i="1"/>
  <c r="AD191" i="1"/>
  <c r="AD190" i="1"/>
  <c r="AD157" i="1"/>
  <c r="AD156" i="1"/>
  <c r="AD155" i="1"/>
  <c r="AD154" i="1"/>
  <c r="AD153" i="1"/>
  <c r="AD149" i="1"/>
  <c r="AD148" i="1"/>
  <c r="AD147" i="1"/>
  <c r="AD145" i="1"/>
  <c r="AD144" i="1"/>
  <c r="AD143" i="1"/>
  <c r="AD141" i="1"/>
  <c r="AD140" i="1"/>
  <c r="AD139" i="1"/>
  <c r="AD137" i="1"/>
  <c r="AD136" i="1"/>
  <c r="AD124" i="1"/>
  <c r="AD122" i="1"/>
  <c r="AD121" i="1"/>
  <c r="AD112" i="1"/>
  <c r="AD110" i="1"/>
  <c r="AD109" i="1"/>
  <c r="AD66" i="1"/>
  <c r="AD65" i="1"/>
  <c r="AD64" i="1"/>
  <c r="AD63" i="1"/>
  <c r="AD62" i="1"/>
  <c r="AD61" i="1"/>
  <c r="AD60" i="1"/>
  <c r="AD59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</calcChain>
</file>

<file path=xl/sharedStrings.xml><?xml version="1.0" encoding="utf-8"?>
<sst xmlns="http://schemas.openxmlformats.org/spreadsheetml/2006/main" count="1692" uniqueCount="214">
  <si>
    <t>Наименование показателя</t>
  </si>
  <si>
    <t>Вед.</t>
  </si>
  <si>
    <t>Расх.</t>
  </si>
  <si>
    <t>#Н/Д</t>
  </si>
  <si>
    <t xml:space="preserve">    Муниципальное учреждение администрация Гордеевского района</t>
  </si>
  <si>
    <t>901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</si>
  <si>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</si>
  <si>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</si>
  <si>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Расходы на выплаты персоналу государственных (муниципальных) органов</t>
  </si>
  <si>
    <t>120</t>
  </si>
  <si>
    <t xml:space="preserve">                  Фонд оплаты труда государственных (муниципальных) органов и взносы по обязательному социальному страхованию</t>
  </si>
  <si>
    <t>121</t>
  </si>
  <si>
    <t xml:space="preserve">        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</si>
  <si>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</si>
  <si>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    Закупка товаров, работ и услуг для государственных (муниципальных) нужд</t>
  </si>
  <si>
    <t>200</t>
  </si>
  <si>
    <t xml:space="preserve">                  Иные закупки товаров, работ и услуг для обеспечения государственных (муниципальных) нужд</t>
  </si>
  <si>
    <t>240</t>
  </si>
  <si>
    <t xml:space="preserve">                  Прочая закупка товаров, работ и услуг для обеспечения государственных (муниципальных) нужд</t>
  </si>
  <si>
    <t>244</t>
  </si>
  <si>
    <t xml:space="preserve">                Иные бюджетные ассигнования</t>
  </si>
  <si>
    <t>800</t>
  </si>
  <si>
    <t xml:space="preserve">                  Уплата прочих налогов, сборов и иных платежей</t>
  </si>
  <si>
    <t>852</t>
  </si>
  <si>
    <t xml:space="preserve">              Обеспечение деятельности главы исполнительно-распорядительного органа муниципального образования</t>
  </si>
  <si>
    <t xml:space="preserve">              Руководство и управление в сфере установленных функций органов местного самоуправления</t>
  </si>
  <si>
    <t xml:space="preserve">                  Уплата налога на имущество организаций и земельного налога</t>
  </si>
  <si>
    <t>851</t>
  </si>
  <si>
    <t xml:space="preserve">              Многофункциональный центр предоставления государственных и муниципальных услуг в Гордеевском районе</t>
  </si>
  <si>
    <t xml:space="preserve">                  Расходы на выплаты персоналу казенных учреждений</t>
  </si>
  <si>
    <t>110</t>
  </si>
  <si>
    <t xml:space="preserve">                  Фонд оплаты труда казенных учреждений и взносы по обязательному социальному страхованию</t>
  </si>
  <si>
    <t>111</t>
  </si>
  <si>
    <t xml:space="preserve">                  Иные выплаты персоналу казенных учреждений, за исключением фонда оплаты труда</t>
  </si>
  <si>
    <t>112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</si>
  <si>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</si>
  <si>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</si>
  <si>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</si>
  <si>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</si>
  <si>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 xml:space="preserve">              Профилактика безнадзорности и правонарушений несовершеннолетних, организация деятельности административных комиссий и определение перечня должностных лиц органов местного самоуправления, уполномоченных составлять протоколы об административных правонарушениях</t>
  </si>
  <si>
    <t xml:space="preserve">              Повышение качества и доступности предоставления государственных и муниципальных услуг в Брянской области</t>
  </si>
  <si>
    <t xml:space="preserve">              Создание и развитие сети многофункциональных центров предоставления государственных  и муниципальных услуг в рамках подпрограммы "Совершенствования государственного и муниципального управления" государственной программы  Российской Федерации "Экономическое развитие и инновационная экономика"</t>
  </si>
  <si>
    <t xml:space="preserve">              Осуществление первичного воинского учета на территориях, где отсутствуют военные комиссариаты, по иным непрограмным мероприятиям в рамках непрограмного направления деятельности "Реализация функций иных федеральных органов государственной власти"</t>
  </si>
  <si>
    <t xml:space="preserve">              Единые диспетчерские службы</t>
  </si>
  <si>
    <t xml:space="preserve">              Резервные фонды местных администраций</t>
  </si>
  <si>
    <t xml:space="preserve">                  Резервные средства</t>
  </si>
  <si>
    <t>870</t>
  </si>
  <si>
    <t xml:space="preserve">              Организация и проведение на территории Брянской области мероприятий по предупреждению и ликвидациболезней животных, их лечению, защите населения от болезней, общих для человека и животных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</t>
  </si>
  <si>
    <t xml:space="preserve">              Повышение плодородия почв</t>
  </si>
  <si>
    <t xml:space="preserve">                  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</si>
  <si>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</si>
  <si>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             Развитие и совершенствование сети автомобильных дорог местного значения</t>
  </si>
  <si>
    <t xml:space="preserve">              Обеспечение реализации государственных полномочий в области строительства, архитектуры и развитие дорожного хозяйства Брянской области" (2014-2020 годы). ПП "Автомобильные дороги" (2014-2020 годы). Обеспечение сохранности автомобильных дорог местного значения и условий безопасности движения по ним</t>
  </si>
  <si>
    <t xml:space="preserve">  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</si>
  <si>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</si>
  <si>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  Бюджетные инвестиции в объекты капитального строительства государственной (муниципальной) собственности</t>
  </si>
  <si>
    <t>414</t>
  </si>
  <si>
    <t xml:space="preserve">              Подготовка объектов ЖКХ к зиме</t>
  </si>
  <si>
    <t xml:space="preserve">                  Закупка товаров, работ, услуг в целях капитального ремонта государственного (муниципального) имущества</t>
  </si>
  <si>
    <t>243</t>
  </si>
  <si>
    <t xml:space="preserve">              Компенсация выпадающих доходов организациям, предоставляющим населению услуги холодного водоснабжения и водоотведения по тарифам, не обеспечивающим возмещение издержек</t>
  </si>
  <si>
    <t xml:space="preserve">              Мероприятия по обеспечению населения бытовыми услугами</t>
  </si>
  <si>
    <t xml:space="preserve">              Библиотеки</t>
  </si>
  <si>
    <t xml:space="preserve">              Дворцы и дома культуры</t>
  </si>
  <si>
    <t xml:space="preserve">             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 на территории Брянской области</t>
  </si>
  <si>
    <t xml:space="preserve">              Государственная поддержка муниципальных учреждений культуры в рамках подпрограммы "Искусство" государственной программы Российской Федерации "Развитие культуры и туризма"</t>
  </si>
  <si>
    <t xml:space="preserve">                  Субсидии бюджетным учреждениям на иные цели</t>
  </si>
  <si>
    <t>612</t>
  </si>
  <si>
    <t>1001</t>
  </si>
  <si>
    <t xml:space="preserve">              Ежемесячная доплата к пенсии муниципальным служащим</t>
  </si>
  <si>
    <t xml:space="preserve">                Социальное обеспечение и иные выплаты населению</t>
  </si>
  <si>
    <t>300</t>
  </si>
  <si>
    <t xml:space="preserve">                  Иные пенсии, социальные доплаты к пенсиям</t>
  </si>
  <si>
    <t>312</t>
  </si>
  <si>
    <t xml:space="preserve">              "Обеспечение жильем молодых семей" (2014-2020 годы) государственной программы "Строительство, архитектура и дорожное хозяйство Брянской области" (2014-2020 годы)</t>
  </si>
  <si>
    <t xml:space="preserve">                  Субсидии гражданам на приобретение жилья</t>
  </si>
  <si>
    <t>322</t>
  </si>
  <si>
    <t xml:space="preserve">              Обеспечение жильем молодых семей Гордеевского районана 2015-2017 годы</t>
  </si>
  <si>
    <t xml:space="preserve">             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</si>
  <si>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      Приобретение товаров, работ, услуг в пользу граждан в целях их социального обеспечения</t>
  </si>
  <si>
    <t>323</t>
  </si>
  <si>
    <t xml:space="preserve">      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вознаграждение приемным родителям</t>
  </si>
  <si>
    <t xml:space="preserve">    Отдел образования администрации Гордеевского района</t>
  </si>
  <si>
    <t>902</t>
  </si>
  <si>
    <t xml:space="preserve">              Дошкольные образовательные организации</t>
  </si>
  <si>
    <t xml:space="preserve">              Финансовое обеспечение получения дошкольного образования в дошкольных образовательных организациях</t>
  </si>
  <si>
    <t xml:space="preserve">              Предоставление мер социальной поддержки работникам образовательных организаций, работающим в сельских населенных пунктах и поселках городского типа на территории Брянской области</t>
  </si>
  <si>
    <t xml:space="preserve">              Общеобразовательные организации</t>
  </si>
  <si>
    <t xml:space="preserve">              Организации дополнительного образования</t>
  </si>
  <si>
    <t xml:space="preserve">              Финансовое обеспечение деятельности муниципальных общеобразовательных организаций, имеющих государственную аккредитацию негосударственных общеобразовательных организаций в части реализации ими государственного стандарта общего образования</t>
  </si>
  <si>
    <t xml:space="preserve">  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</si>
  <si>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             Создание в общеобразовательных организациях, расположенных в сельской местности, условий для занятий физической культурой и спортом в рамках подпрограммы "Развитие дошкольного, общего и дополнительного образования детей" государственной программы Российской Федерации "Развитие образования" на 2013-2020 годы</t>
  </si>
  <si>
    <t xml:space="preserve">              Мероприятия по работе с детьми и молодежью</t>
  </si>
  <si>
    <t xml:space="preserve">              Учреждения, обеспечивающие оказание услуг в сфере образования</t>
  </si>
  <si>
    <t xml:space="preserve">              Дополнительные меры государственной поддержки обучающихся</t>
  </si>
  <si>
    <t xml:space="preserve">                  Пособия, компенсации и иные социальные выплаты гражданам, кроме публичных нормативных обязательств</t>
  </si>
  <si>
    <t>321</t>
  </si>
  <si>
    <t xml:space="preserve">              Мероприятия по проведению оздоровительной кампании детей</t>
  </si>
  <si>
    <t xml:space="preserve">              Обеспечение сохранности жилых помещений,закрепленных за детьми-сиротами и детьми, оставшимися без попечения родителей</t>
  </si>
  <si>
    <t xml:space="preserve">              Компенсация части родительской платы за содержание ребенка в образовательных учреждениях, реализующих основную общеобразовательную программу дошкольного образования</t>
  </si>
  <si>
    <t xml:space="preserve">              Организация и осуществление деятельности по опеке и попечительству, выплата ежемесячных  денежных средств на содержание и проезд ребенка, переданного на воспитание в семью опекуна (попечителя), приемную семью, вознаграждение приемным родителям</t>
  </si>
  <si>
    <t xml:space="preserve">                  Пособия, компенсации, меры социальной поддержки по публичным нормативным обязательствам</t>
  </si>
  <si>
    <t>313</t>
  </si>
  <si>
    <t xml:space="preserve">              Выплата единовременного пособия при всех формах устройства детей, лишенных  родительского попечения, в семью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</si>
  <si>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 xml:space="preserve">              Спортивно-оздоровительные комплексы и центры</t>
  </si>
  <si>
    <t xml:space="preserve">              Мероприятия по вовлечению населения в занятия физической культурой и массовым спортом, участие в соревнованиях различного уровня</t>
  </si>
  <si>
    <t xml:space="preserve">    Комитет по управлению муниципальным имуществом Гордеевского района Брянской области</t>
  </si>
  <si>
    <t>907</t>
  </si>
  <si>
    <t xml:space="preserve">              Руководство и управление в сфере установленных функций</t>
  </si>
  <si>
    <t xml:space="preserve">    Финансовый отдел администрации Гордеевского района</t>
  </si>
  <si>
    <t>908</t>
  </si>
  <si>
    <t xml:space="preserve">              Осуществление отдельных государственных полномочий Российской Федерации по первичному воинскому учету на территориях, где отсутствуют военные комиссариаты</t>
  </si>
  <si>
    <t xml:space="preserve">                Межбюджетные трансферты</t>
  </si>
  <si>
    <t>500</t>
  </si>
  <si>
    <t xml:space="preserve">                  Субвенции</t>
  </si>
  <si>
    <t>530</t>
  </si>
  <si>
    <t xml:space="preserve">              Субвенции поселениям на предоставление мер социальной поддержки по оплате жилья и коммунальных услуг  отдельным категориям граждан, работающих  в учреждении культуры, находящихся в сельской местности или поселках городского типа на территории Брянской области</t>
  </si>
  <si>
    <t xml:space="preserve">              Выравнивание бюджетной обеспеченности поселений</t>
  </si>
  <si>
    <t xml:space="preserve">                  Дотации на выравнивание бюджетной обеспеченности</t>
  </si>
  <si>
    <t>511</t>
  </si>
  <si>
    <t xml:space="preserve">              Поддержка мер по обеспечению сбалансированности бюджетов поселений</t>
  </si>
  <si>
    <t xml:space="preserve">                  Иные дотации</t>
  </si>
  <si>
    <t>512</t>
  </si>
  <si>
    <t>ВСЕГО РАСХОДОВ:</t>
  </si>
  <si>
    <t>Утверждено на 2015 год</t>
  </si>
  <si>
    <t>Уплата налогов, сборов и иных платежей</t>
  </si>
  <si>
    <t>850</t>
  </si>
  <si>
    <t>Субсидии бюджетным учреждениям</t>
  </si>
  <si>
    <t>610</t>
  </si>
  <si>
    <t>Публичные нормативные социальные выплаты гражданам</t>
  </si>
  <si>
    <t>310</t>
  </si>
  <si>
    <t>Социальные выплаты гражданам, кроме публичных нормативных обязательств</t>
  </si>
  <si>
    <t>320</t>
  </si>
  <si>
    <t>Социальные выплаты гражданам, кроме публичных нормативных социальных выплат</t>
  </si>
  <si>
    <t>Совета народных депутатов</t>
  </si>
  <si>
    <t xml:space="preserve">к решению Гордеевского районного </t>
  </si>
  <si>
    <t>"Об утверждении отчета об исполнении бюджета Гордеевского</t>
  </si>
  <si>
    <t>муниципального района за 9 месяцев 2015 года"</t>
  </si>
  <si>
    <t>Процент исполнения к уточненной бюджетной росписи</t>
  </si>
  <si>
    <t>Уточненная бюджетная роспись на 2015 год</t>
  </si>
  <si>
    <t>Кассовое исполнение за 9 месяцев 2015 года</t>
  </si>
  <si>
    <t>МП</t>
  </si>
  <si>
    <t>ППМП</t>
  </si>
  <si>
    <t>Муниципальная программа "Реализация полномочий органов местного самоуправления Гордеевского района на 2015-2017 годы"</t>
  </si>
  <si>
    <t>01</t>
  </si>
  <si>
    <t>0</t>
  </si>
  <si>
    <t>1010</t>
  </si>
  <si>
    <t>1015</t>
  </si>
  <si>
    <t>1023</t>
  </si>
  <si>
    <t>1202</t>
  </si>
  <si>
    <t>1251</t>
  </si>
  <si>
    <t>1127</t>
  </si>
  <si>
    <t>1345</t>
  </si>
  <si>
    <t>1526</t>
  </si>
  <si>
    <t>1614</t>
  </si>
  <si>
    <t>1617</t>
  </si>
  <si>
    <t>1620</t>
  </si>
  <si>
    <t>1621</t>
  </si>
  <si>
    <t>1651</t>
  </si>
  <si>
    <t>1672</t>
  </si>
  <si>
    <t>Осуществление отдельных государственных полномочий Брянской области в области охраны труда и уведомительной регистрации территориальных соглашений и коллективных договоров</t>
  </si>
  <si>
    <t>1790</t>
  </si>
  <si>
    <t>1864</t>
  </si>
  <si>
    <t>5392</t>
  </si>
  <si>
    <t>5118</t>
  </si>
  <si>
    <t>5082</t>
  </si>
  <si>
    <t>Муниципальная программа "Развитие культуры Гордеевского района на 2015-2017 годы"</t>
  </si>
  <si>
    <t>02</t>
  </si>
  <si>
    <t>Муниципальная программа "Развитие образования Гордеевского района на 2015-2017 годы"</t>
  </si>
  <si>
    <t>03</t>
  </si>
  <si>
    <t>04</t>
  </si>
  <si>
    <t>Муниципальная программа "Управление муниципальной собственностью Гордеевского муниципального района" (2015-2017 годы)</t>
  </si>
  <si>
    <t>Муниципальная программа "Управление муниципальными финансами  Гордеевского муниципального района"на 2015-2017 годы"</t>
  </si>
  <si>
    <t>05</t>
  </si>
  <si>
    <t>Непрограмная деятельность</t>
  </si>
  <si>
    <t>Обеспечение деятельности контрольно-счетного органа муниципального образования</t>
  </si>
  <si>
    <t>1007</t>
  </si>
  <si>
    <t>70</t>
  </si>
  <si>
    <t>1012</t>
  </si>
  <si>
    <t>7102</t>
  </si>
  <si>
    <t>7103</t>
  </si>
  <si>
    <t>1054</t>
  </si>
  <si>
    <t>1058</t>
  </si>
  <si>
    <t>1421</t>
  </si>
  <si>
    <t>5147</t>
  </si>
  <si>
    <t>1063</t>
  </si>
  <si>
    <t>1064</t>
  </si>
  <si>
    <t>1066</t>
  </si>
  <si>
    <t>1074</t>
  </si>
  <si>
    <t>1098</t>
  </si>
  <si>
    <t>1131</t>
  </si>
  <si>
    <t>1470</t>
  </si>
  <si>
    <t>1471</t>
  </si>
  <si>
    <t>1473</t>
  </si>
  <si>
    <t>1477</t>
  </si>
  <si>
    <t>1478</t>
  </si>
  <si>
    <t>1479</t>
  </si>
  <si>
    <t>1484</t>
  </si>
  <si>
    <t>1671</t>
  </si>
  <si>
    <t>1761</t>
  </si>
  <si>
    <t>5097</t>
  </si>
  <si>
    <t>5260</t>
  </si>
  <si>
    <t>1584</t>
  </si>
  <si>
    <t>1586</t>
  </si>
  <si>
    <t>Расходы бюджета Гордеевского муниципального района по муниципальным программам Гордеевского района за 9 месяцев 2015 года</t>
  </si>
  <si>
    <t>НР</t>
  </si>
  <si>
    <t>Приложение № 3</t>
  </si>
  <si>
    <t xml:space="preserve">  Софинансирование объектов капитальных вложений муниципальной собственности</t>
  </si>
  <si>
    <t>рублей</t>
  </si>
  <si>
    <t>№ 73 от 23.10.2015 года</t>
  </si>
  <si>
    <t>410</t>
  </si>
  <si>
    <t>Бюджетные инвестиции</t>
  </si>
  <si>
    <t>510</t>
  </si>
  <si>
    <t>Дотации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</si>
</sst>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49" fontId="19" fillId="33" borderId="10" xfId="0" applyNumberFormat="1" applyFont="1" applyFill="1" applyBorder="1" applyAlignment="1">
      <alignment horizontal="center" vertical="top" shrinkToFit="1"/>
    </xf>
    <xf numFmtId="4" fontId="21" fillId="34" borderId="10" xfId="0" applyNumberFormat="1" applyFont="1" applyFill="1" applyBorder="1" applyAlignment="1">
      <alignment horizontal="right" vertical="top" shrinkToFit="1"/>
    </xf>
    <xf numFmtId="10" fontId="21" fillId="34" borderId="10" xfId="0" applyNumberFormat="1" applyFont="1" applyFill="1" applyBorder="1" applyAlignment="1">
      <alignment horizontal="right" vertical="top" shrinkToFit="1"/>
    </xf>
    <xf numFmtId="4" fontId="21" fillId="35" borderId="10" xfId="0" applyNumberFormat="1" applyFont="1" applyFill="1" applyBorder="1" applyAlignment="1">
      <alignment horizontal="right" vertical="top" shrinkToFit="1"/>
    </xf>
    <xf numFmtId="10" fontId="21" fillId="35" borderId="10" xfId="0" applyNumberFormat="1" applyFont="1" applyFill="1" applyBorder="1" applyAlignment="1">
      <alignment horizontal="right" vertical="top" shrinkToFit="1"/>
    </xf>
    <xf numFmtId="0" fontId="19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center"/>
    </xf>
    <xf numFmtId="0" fontId="19" fillId="33" borderId="0" xfId="0" applyFont="1" applyFill="1" applyAlignment="1">
      <alignment horizontal="right"/>
    </xf>
    <xf numFmtId="0" fontId="19" fillId="33" borderId="0" xfId="0" applyFont="1" applyFill="1" applyAlignment="1">
      <alignment horizontal="right" wrapText="1"/>
    </xf>
    <xf numFmtId="0" fontId="18" fillId="33" borderId="0" xfId="0" applyFont="1" applyFill="1" applyAlignment="1">
      <alignment horizontal="right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right" wrapText="1"/>
    </xf>
    <xf numFmtId="0" fontId="19" fillId="33" borderId="12" xfId="0" applyFont="1" applyFill="1" applyBorder="1" applyAlignment="1">
      <alignment horizontal="center" vertical="center" wrapText="1"/>
    </xf>
    <xf numFmtId="164" fontId="21" fillId="34" borderId="10" xfId="0" applyNumberFormat="1" applyFont="1" applyFill="1" applyBorder="1" applyAlignment="1">
      <alignment horizontal="right" vertical="top" shrinkToFit="1"/>
    </xf>
    <xf numFmtId="0" fontId="21" fillId="33" borderId="12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right" wrapText="1"/>
    </xf>
    <xf numFmtId="0" fontId="18" fillId="33" borderId="0" xfId="0" applyFont="1" applyFill="1" applyAlignment="1">
      <alignment horizontal="right"/>
    </xf>
    <xf numFmtId="0" fontId="18" fillId="33" borderId="0" xfId="0" applyFont="1" applyFill="1" applyAlignment="1"/>
    <xf numFmtId="0" fontId="19" fillId="33" borderId="0" xfId="0" applyFont="1" applyFill="1" applyAlignment="1">
      <alignment horizontal="right"/>
    </xf>
    <xf numFmtId="0" fontId="20" fillId="33" borderId="0" xfId="0" applyFont="1" applyFill="1" applyAlignment="1">
      <alignment horizontal="center"/>
    </xf>
    <xf numFmtId="0" fontId="19" fillId="33" borderId="16" xfId="0" applyFont="1" applyFill="1" applyBorder="1" applyAlignment="1">
      <alignment horizontal="right"/>
    </xf>
    <xf numFmtId="0" fontId="18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left" wrapText="1"/>
    </xf>
    <xf numFmtId="0" fontId="21" fillId="33" borderId="13" xfId="0" applyFont="1" applyFill="1" applyBorder="1" applyAlignment="1">
      <alignment horizontal="left"/>
    </xf>
    <xf numFmtId="0" fontId="21" fillId="33" borderId="14" xfId="0" applyFont="1" applyFill="1" applyBorder="1" applyAlignment="1">
      <alignment horizontal="left"/>
    </xf>
    <xf numFmtId="0" fontId="21" fillId="33" borderId="15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2"/>
  <sheetViews>
    <sheetView showGridLines="0" tabSelected="1" workbookViewId="0">
      <pane ySplit="11" topLeftCell="A87" activePane="bottomLeft" state="frozen"/>
      <selection pane="bottomLeft" activeCell="A111" sqref="A111"/>
    </sheetView>
  </sheetViews>
  <sheetFormatPr defaultRowHeight="12.75" outlineLevelRow="7" x14ac:dyDescent="0.2"/>
  <cols>
    <col min="1" max="1" width="63.42578125" customWidth="1"/>
    <col min="2" max="3" width="7.140625" customWidth="1"/>
    <col min="4" max="6" width="7.7109375" customWidth="1"/>
    <col min="7" max="9" width="11.140625" hidden="1" customWidth="1"/>
    <col min="10" max="10" width="13.5703125" hidden="1" customWidth="1"/>
    <col min="11" max="11" width="14.7109375" hidden="1" customWidth="1"/>
    <col min="12" max="13" width="14.7109375" customWidth="1"/>
    <col min="14" max="26" width="11.7109375" hidden="1" customWidth="1"/>
    <col min="27" max="27" width="13.28515625" customWidth="1"/>
    <col min="28" max="29" width="11.7109375" hidden="1" customWidth="1"/>
    <col min="30" max="30" width="11.7109375" customWidth="1"/>
    <col min="31" max="31" width="14.7109375" hidden="1" customWidth="1"/>
    <col min="32" max="34" width="11.7109375" hidden="1" customWidth="1"/>
  </cols>
  <sheetData>
    <row r="1" spans="1:34" x14ac:dyDescent="0.2">
      <c r="A1" s="23" t="s">
        <v>206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1"/>
      <c r="AF1" s="1"/>
      <c r="AG1" s="1"/>
      <c r="AH1" s="1"/>
    </row>
    <row r="2" spans="1:34" ht="12.75" customHeight="1" x14ac:dyDescent="0.2">
      <c r="A2" s="23" t="s">
        <v>135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1"/>
      <c r="AF2" s="1"/>
      <c r="AG2" s="1"/>
      <c r="AH2" s="1"/>
    </row>
    <row r="3" spans="1:34" ht="12" customHeight="1" x14ac:dyDescent="0.25">
      <c r="A3" s="23" t="s">
        <v>134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"/>
      <c r="AH3" s="3"/>
    </row>
    <row r="4" spans="1:34" ht="12" customHeight="1" x14ac:dyDescent="0.25">
      <c r="A4" s="14"/>
      <c r="B4" s="17"/>
      <c r="C4" s="17"/>
      <c r="D4" s="26" t="s">
        <v>209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12"/>
    </row>
    <row r="5" spans="1:34" ht="12" customHeight="1" x14ac:dyDescent="0.25">
      <c r="A5" s="23" t="s">
        <v>136</v>
      </c>
      <c r="B5" s="23"/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13"/>
      <c r="AF5" s="13"/>
      <c r="AG5" s="13"/>
      <c r="AH5" s="12"/>
    </row>
    <row r="6" spans="1:34" ht="12" customHeight="1" x14ac:dyDescent="0.25">
      <c r="A6" s="23" t="s">
        <v>137</v>
      </c>
      <c r="B6" s="23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13"/>
      <c r="AF6" s="13"/>
      <c r="AG6" s="13"/>
      <c r="AH6" s="12"/>
    </row>
    <row r="7" spans="1:34" ht="12" customHeight="1" x14ac:dyDescent="0.25">
      <c r="A7" s="14"/>
      <c r="B7" s="17"/>
      <c r="C7" s="17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3"/>
      <c r="AF7" s="13"/>
      <c r="AG7" s="13"/>
      <c r="AH7" s="12"/>
    </row>
    <row r="8" spans="1:34" ht="15.75" x14ac:dyDescent="0.25">
      <c r="A8" s="27" t="s">
        <v>204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3"/>
      <c r="AH8" s="3"/>
    </row>
    <row r="9" spans="1:34" x14ac:dyDescent="0.2">
      <c r="A9" s="28" t="s">
        <v>208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2.75" customHeight="1" x14ac:dyDescent="0.2">
      <c r="A10" s="21" t="s">
        <v>0</v>
      </c>
      <c r="B10" s="16"/>
      <c r="C10" s="16"/>
      <c r="D10" s="21" t="s">
        <v>1</v>
      </c>
      <c r="E10" s="21" t="s">
        <v>205</v>
      </c>
      <c r="F10" s="21" t="s">
        <v>2</v>
      </c>
      <c r="G10" s="21" t="s">
        <v>3</v>
      </c>
      <c r="H10" s="21" t="s">
        <v>3</v>
      </c>
      <c r="I10" s="21" t="s">
        <v>3</v>
      </c>
      <c r="J10" s="21" t="s">
        <v>3</v>
      </c>
      <c r="K10" s="21" t="s">
        <v>3</v>
      </c>
      <c r="L10" s="21" t="s">
        <v>124</v>
      </c>
      <c r="M10" s="21" t="s">
        <v>139</v>
      </c>
      <c r="N10" s="21" t="s">
        <v>3</v>
      </c>
      <c r="O10" s="21" t="s">
        <v>3</v>
      </c>
      <c r="P10" s="21" t="s">
        <v>3</v>
      </c>
      <c r="Q10" s="21" t="s">
        <v>3</v>
      </c>
      <c r="R10" s="21" t="s">
        <v>3</v>
      </c>
      <c r="S10" s="21" t="s">
        <v>3</v>
      </c>
      <c r="T10" s="21" t="s">
        <v>3</v>
      </c>
      <c r="U10" s="21" t="s">
        <v>3</v>
      </c>
      <c r="V10" s="21" t="s">
        <v>3</v>
      </c>
      <c r="W10" s="21" t="s">
        <v>3</v>
      </c>
      <c r="X10" s="21" t="s">
        <v>3</v>
      </c>
      <c r="Y10" s="21" t="s">
        <v>3</v>
      </c>
      <c r="Z10" s="21" t="s">
        <v>3</v>
      </c>
      <c r="AA10" s="21" t="s">
        <v>140</v>
      </c>
      <c r="AB10" s="4" t="s">
        <v>3</v>
      </c>
      <c r="AC10" s="4" t="s">
        <v>3</v>
      </c>
      <c r="AD10" s="21" t="s">
        <v>138</v>
      </c>
      <c r="AE10" s="21" t="s">
        <v>3</v>
      </c>
      <c r="AF10" s="21" t="s">
        <v>3</v>
      </c>
      <c r="AG10" s="21" t="s">
        <v>3</v>
      </c>
      <c r="AH10" s="21" t="s">
        <v>3</v>
      </c>
    </row>
    <row r="11" spans="1:34" ht="63" customHeight="1" x14ac:dyDescent="0.2">
      <c r="A11" s="22"/>
      <c r="B11" s="18" t="s">
        <v>141</v>
      </c>
      <c r="C11" s="18" t="s">
        <v>142</v>
      </c>
      <c r="D11" s="22"/>
      <c r="E11" s="22"/>
      <c r="F11" s="22"/>
      <c r="G11" s="22"/>
      <c r="H11" s="22"/>
      <c r="I11" s="22"/>
      <c r="J11" s="22"/>
      <c r="K11" s="22"/>
      <c r="L11" s="29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4"/>
      <c r="AC11" s="4"/>
      <c r="AD11" s="22"/>
      <c r="AE11" s="22"/>
      <c r="AF11" s="22"/>
      <c r="AG11" s="22"/>
      <c r="AH11" s="22"/>
    </row>
    <row r="12" spans="1:34" ht="45.75" customHeight="1" x14ac:dyDescent="0.2">
      <c r="A12" s="20" t="s">
        <v>143</v>
      </c>
      <c r="B12" s="6" t="s">
        <v>144</v>
      </c>
      <c r="C12" s="6" t="s">
        <v>145</v>
      </c>
      <c r="D12" s="18"/>
      <c r="E12" s="18"/>
      <c r="F12" s="18"/>
      <c r="G12" s="18"/>
      <c r="H12" s="18"/>
      <c r="I12" s="18"/>
      <c r="J12" s="18"/>
      <c r="K12" s="18"/>
      <c r="L12" s="7">
        <f>L14+L18+L30+L44+L55+L59+L67+L71+L75+L78+L82+L86+L90+L94+L98+L106+L109+L113+L117+L121+L125+L130</f>
        <v>29324482</v>
      </c>
      <c r="M12" s="7">
        <f>M13</f>
        <v>38472969.299999997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7">
        <f>AA13</f>
        <v>25489271.66</v>
      </c>
      <c r="AB12" s="4"/>
      <c r="AC12" s="4"/>
      <c r="AD12" s="19">
        <f>AA12/M12*100</f>
        <v>66.252415978716783</v>
      </c>
      <c r="AE12" s="18"/>
      <c r="AF12" s="18"/>
      <c r="AG12" s="18"/>
      <c r="AH12" s="18"/>
    </row>
    <row r="13" spans="1:34" ht="25.5" x14ac:dyDescent="0.2">
      <c r="A13" s="5" t="s">
        <v>4</v>
      </c>
      <c r="B13" s="6" t="s">
        <v>144</v>
      </c>
      <c r="C13" s="6" t="s">
        <v>145</v>
      </c>
      <c r="D13" s="6" t="s">
        <v>5</v>
      </c>
      <c r="E13" s="6"/>
      <c r="F13" s="6"/>
      <c r="G13" s="6"/>
      <c r="H13" s="6"/>
      <c r="I13" s="6"/>
      <c r="J13" s="6"/>
      <c r="K13" s="7">
        <v>0</v>
      </c>
      <c r="L13" s="7">
        <f>L14+L18+L30+L44+L59+L67+L75+L78+L90+L94+L98+L106+L113+L117+L125+L130</f>
        <v>29324482</v>
      </c>
      <c r="M13" s="7">
        <f>M14+M18+M30+M44+M55+M59+M67+M71+M75+M78+M82+M86+M90+M94+M98+M106+M109+M113+M117+M121+M125+M130</f>
        <v>38472969.299999997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f>AA14+AA18+AA30+AA44+AA55+AA59+AA67+AA71+AA75+AA78+AA82+AA86+AA90+AA94+AA98+AA106+AA109+AA113+AA117+AA121+AA125+AA130</f>
        <v>25489271.66</v>
      </c>
      <c r="AB13" s="7">
        <v>0</v>
      </c>
      <c r="AC13" s="7">
        <v>0</v>
      </c>
      <c r="AD13" s="19">
        <f>AA13/M13*100</f>
        <v>66.252415978716783</v>
      </c>
      <c r="AE13" s="8">
        <v>0.68418055500436536</v>
      </c>
      <c r="AF13" s="7">
        <v>0</v>
      </c>
      <c r="AG13" s="8">
        <v>0</v>
      </c>
      <c r="AH13" s="7">
        <v>0</v>
      </c>
    </row>
    <row r="14" spans="1:34" ht="29.25" customHeight="1" outlineLevel="5" x14ac:dyDescent="0.2">
      <c r="A14" s="5" t="s">
        <v>24</v>
      </c>
      <c r="B14" s="6" t="s">
        <v>144</v>
      </c>
      <c r="C14" s="6" t="s">
        <v>145</v>
      </c>
      <c r="D14" s="6" t="s">
        <v>5</v>
      </c>
      <c r="E14" s="6" t="s">
        <v>68</v>
      </c>
      <c r="F14" s="6"/>
      <c r="G14" s="6"/>
      <c r="H14" s="6"/>
      <c r="I14" s="6"/>
      <c r="J14" s="6"/>
      <c r="K14" s="7">
        <v>0</v>
      </c>
      <c r="L14" s="7">
        <v>998000</v>
      </c>
      <c r="M14" s="7">
        <v>998000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676317.3</v>
      </c>
      <c r="AB14" s="7">
        <v>0</v>
      </c>
      <c r="AC14" s="7">
        <v>0</v>
      </c>
      <c r="AD14" s="19">
        <f t="shared" ref="AD14:AD124" si="0">AA14/M14*100</f>
        <v>67.767264529058124</v>
      </c>
      <c r="AE14" s="8">
        <v>0.67767264529058113</v>
      </c>
      <c r="AF14" s="7">
        <v>0</v>
      </c>
      <c r="AG14" s="8">
        <v>0</v>
      </c>
      <c r="AH14" s="7">
        <v>0</v>
      </c>
    </row>
    <row r="15" spans="1:34" ht="55.5" customHeight="1" outlineLevel="6" x14ac:dyDescent="0.2">
      <c r="A15" s="5" t="s">
        <v>6</v>
      </c>
      <c r="B15" s="6" t="s">
        <v>144</v>
      </c>
      <c r="C15" s="6" t="s">
        <v>145</v>
      </c>
      <c r="D15" s="6" t="s">
        <v>5</v>
      </c>
      <c r="E15" s="6" t="s">
        <v>68</v>
      </c>
      <c r="F15" s="6" t="s">
        <v>7</v>
      </c>
      <c r="G15" s="6"/>
      <c r="H15" s="6"/>
      <c r="I15" s="6"/>
      <c r="J15" s="6"/>
      <c r="K15" s="7">
        <v>0</v>
      </c>
      <c r="L15" s="7">
        <v>998000</v>
      </c>
      <c r="M15" s="7">
        <v>998000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676317.3</v>
      </c>
      <c r="AB15" s="7">
        <v>0</v>
      </c>
      <c r="AC15" s="7">
        <v>0</v>
      </c>
      <c r="AD15" s="19">
        <f t="shared" si="0"/>
        <v>67.767264529058124</v>
      </c>
      <c r="AE15" s="8">
        <v>0.67767264529058113</v>
      </c>
      <c r="AF15" s="7">
        <v>0</v>
      </c>
      <c r="AG15" s="8">
        <v>0</v>
      </c>
      <c r="AH15" s="7">
        <v>0</v>
      </c>
    </row>
    <row r="16" spans="1:34" ht="24.75" customHeight="1" outlineLevel="7" x14ac:dyDescent="0.2">
      <c r="A16" s="5" t="s">
        <v>8</v>
      </c>
      <c r="B16" s="6" t="s">
        <v>144</v>
      </c>
      <c r="C16" s="6" t="s">
        <v>145</v>
      </c>
      <c r="D16" s="6" t="s">
        <v>5</v>
      </c>
      <c r="E16" s="6" t="s">
        <v>68</v>
      </c>
      <c r="F16" s="6" t="s">
        <v>9</v>
      </c>
      <c r="G16" s="6"/>
      <c r="H16" s="6"/>
      <c r="I16" s="6"/>
      <c r="J16" s="6"/>
      <c r="K16" s="7">
        <v>0</v>
      </c>
      <c r="L16" s="7">
        <v>998000</v>
      </c>
      <c r="M16" s="7">
        <v>998000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676317.3</v>
      </c>
      <c r="AB16" s="7">
        <v>0</v>
      </c>
      <c r="AC16" s="7">
        <v>0</v>
      </c>
      <c r="AD16" s="19">
        <f t="shared" si="0"/>
        <v>67.767264529058124</v>
      </c>
      <c r="AE16" s="8">
        <v>0</v>
      </c>
      <c r="AF16" s="7">
        <v>0</v>
      </c>
      <c r="AG16" s="8">
        <v>0</v>
      </c>
      <c r="AH16" s="7">
        <v>0</v>
      </c>
    </row>
    <row r="17" spans="1:34" ht="39" customHeight="1" outlineLevel="7" x14ac:dyDescent="0.2">
      <c r="A17" s="5" t="s">
        <v>10</v>
      </c>
      <c r="B17" s="6" t="s">
        <v>144</v>
      </c>
      <c r="C17" s="6" t="s">
        <v>145</v>
      </c>
      <c r="D17" s="6" t="s">
        <v>5</v>
      </c>
      <c r="E17" s="6" t="s">
        <v>68</v>
      </c>
      <c r="F17" s="6" t="s">
        <v>11</v>
      </c>
      <c r="G17" s="6"/>
      <c r="H17" s="6"/>
      <c r="I17" s="6"/>
      <c r="J17" s="6"/>
      <c r="K17" s="7">
        <v>0</v>
      </c>
      <c r="L17" s="7"/>
      <c r="M17" s="7">
        <v>998000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676317.3</v>
      </c>
      <c r="AB17" s="7">
        <v>539945</v>
      </c>
      <c r="AC17" s="7">
        <v>531912.30000000005</v>
      </c>
      <c r="AD17" s="19">
        <f t="shared" si="0"/>
        <v>67.767264529058124</v>
      </c>
      <c r="AE17" s="8">
        <v>0.67767264529058113</v>
      </c>
      <c r="AF17" s="7">
        <v>0</v>
      </c>
      <c r="AG17" s="8">
        <v>0</v>
      </c>
      <c r="AH17" s="7">
        <v>0</v>
      </c>
    </row>
    <row r="18" spans="1:34" ht="28.5" customHeight="1" outlineLevel="5" x14ac:dyDescent="0.2">
      <c r="A18" s="5" t="s">
        <v>25</v>
      </c>
      <c r="B18" s="6" t="s">
        <v>144</v>
      </c>
      <c r="C18" s="6" t="s">
        <v>145</v>
      </c>
      <c r="D18" s="6" t="s">
        <v>5</v>
      </c>
      <c r="E18" s="6" t="s">
        <v>146</v>
      </c>
      <c r="F18" s="6"/>
      <c r="G18" s="6"/>
      <c r="H18" s="6"/>
      <c r="I18" s="6"/>
      <c r="J18" s="6"/>
      <c r="K18" s="7">
        <v>0</v>
      </c>
      <c r="L18" s="7">
        <v>12953000</v>
      </c>
      <c r="M18" s="7">
        <v>13257310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9158198.6300000008</v>
      </c>
      <c r="AB18" s="7">
        <v>0</v>
      </c>
      <c r="AC18" s="7">
        <v>0</v>
      </c>
      <c r="AD18" s="19">
        <f t="shared" si="0"/>
        <v>69.080368717334068</v>
      </c>
      <c r="AE18" s="8">
        <v>0.69080368717334062</v>
      </c>
      <c r="AF18" s="7">
        <v>0</v>
      </c>
      <c r="AG18" s="8">
        <v>0</v>
      </c>
      <c r="AH18" s="7">
        <v>0</v>
      </c>
    </row>
    <row r="19" spans="1:34" ht="51.75" customHeight="1" outlineLevel="6" x14ac:dyDescent="0.2">
      <c r="A19" s="5" t="s">
        <v>6</v>
      </c>
      <c r="B19" s="6" t="s">
        <v>144</v>
      </c>
      <c r="C19" s="6" t="s">
        <v>145</v>
      </c>
      <c r="D19" s="6" t="s">
        <v>5</v>
      </c>
      <c r="E19" s="6" t="s">
        <v>146</v>
      </c>
      <c r="F19" s="6" t="s">
        <v>7</v>
      </c>
      <c r="G19" s="6"/>
      <c r="H19" s="6"/>
      <c r="I19" s="6"/>
      <c r="J19" s="6"/>
      <c r="K19" s="7">
        <v>0</v>
      </c>
      <c r="L19" s="7">
        <v>10217338</v>
      </c>
      <c r="M19" s="7">
        <v>10225338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6987598.8200000003</v>
      </c>
      <c r="AB19" s="7">
        <v>0</v>
      </c>
      <c r="AC19" s="7">
        <v>0</v>
      </c>
      <c r="AD19" s="19">
        <f t="shared" si="0"/>
        <v>68.336115833041404</v>
      </c>
      <c r="AE19" s="8">
        <v>0.68336115833041411</v>
      </c>
      <c r="AF19" s="7">
        <v>0</v>
      </c>
      <c r="AG19" s="8">
        <v>0</v>
      </c>
      <c r="AH19" s="7">
        <v>0</v>
      </c>
    </row>
    <row r="20" spans="1:34" ht="28.5" customHeight="1" outlineLevel="7" x14ac:dyDescent="0.2">
      <c r="A20" s="5" t="s">
        <v>8</v>
      </c>
      <c r="B20" s="6" t="s">
        <v>144</v>
      </c>
      <c r="C20" s="6" t="s">
        <v>145</v>
      </c>
      <c r="D20" s="6" t="s">
        <v>5</v>
      </c>
      <c r="E20" s="6" t="s">
        <v>146</v>
      </c>
      <c r="F20" s="6" t="s">
        <v>9</v>
      </c>
      <c r="G20" s="6"/>
      <c r="H20" s="6"/>
      <c r="I20" s="6"/>
      <c r="J20" s="6"/>
      <c r="K20" s="7">
        <v>0</v>
      </c>
      <c r="L20" s="7">
        <v>10217338</v>
      </c>
      <c r="M20" s="7">
        <v>10225338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6987598.8200000003</v>
      </c>
      <c r="AB20" s="7">
        <v>0</v>
      </c>
      <c r="AC20" s="7">
        <v>0</v>
      </c>
      <c r="AD20" s="19">
        <f t="shared" si="0"/>
        <v>68.336115833041404</v>
      </c>
      <c r="AE20" s="8">
        <v>0</v>
      </c>
      <c r="AF20" s="7">
        <v>0</v>
      </c>
      <c r="AG20" s="8">
        <v>0</v>
      </c>
      <c r="AH20" s="7">
        <v>0</v>
      </c>
    </row>
    <row r="21" spans="1:34" ht="38.25" customHeight="1" outlineLevel="7" x14ac:dyDescent="0.2">
      <c r="A21" s="5" t="s">
        <v>10</v>
      </c>
      <c r="B21" s="6" t="s">
        <v>144</v>
      </c>
      <c r="C21" s="6" t="s">
        <v>145</v>
      </c>
      <c r="D21" s="6" t="s">
        <v>5</v>
      </c>
      <c r="E21" s="6" t="s">
        <v>146</v>
      </c>
      <c r="F21" s="6" t="s">
        <v>11</v>
      </c>
      <c r="G21" s="6"/>
      <c r="H21" s="6"/>
      <c r="I21" s="6"/>
      <c r="J21" s="6"/>
      <c r="K21" s="7">
        <v>0</v>
      </c>
      <c r="L21" s="7"/>
      <c r="M21" s="7">
        <v>10197338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6974198.8200000003</v>
      </c>
      <c r="AB21" s="7">
        <v>5529086</v>
      </c>
      <c r="AC21" s="7">
        <v>5466852.8499999996</v>
      </c>
      <c r="AD21" s="19">
        <f t="shared" si="0"/>
        <v>68.392347296912192</v>
      </c>
      <c r="AE21" s="8">
        <v>0.68392347296912193</v>
      </c>
      <c r="AF21" s="7">
        <v>0</v>
      </c>
      <c r="AG21" s="8">
        <v>0</v>
      </c>
      <c r="AH21" s="7">
        <v>0</v>
      </c>
    </row>
    <row r="22" spans="1:34" ht="27" customHeight="1" outlineLevel="7" x14ac:dyDescent="0.2">
      <c r="A22" s="5" t="s">
        <v>12</v>
      </c>
      <c r="B22" s="6" t="s">
        <v>144</v>
      </c>
      <c r="C22" s="6" t="s">
        <v>145</v>
      </c>
      <c r="D22" s="6" t="s">
        <v>5</v>
      </c>
      <c r="E22" s="6" t="s">
        <v>146</v>
      </c>
      <c r="F22" s="6" t="s">
        <v>13</v>
      </c>
      <c r="G22" s="6"/>
      <c r="H22" s="6"/>
      <c r="I22" s="6"/>
      <c r="J22" s="6"/>
      <c r="K22" s="7">
        <v>0</v>
      </c>
      <c r="L22" s="7"/>
      <c r="M22" s="7">
        <v>28000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13400</v>
      </c>
      <c r="AB22" s="7">
        <v>10000</v>
      </c>
      <c r="AC22" s="7">
        <v>10000</v>
      </c>
      <c r="AD22" s="19">
        <f t="shared" si="0"/>
        <v>47.857142857142861</v>
      </c>
      <c r="AE22" s="8">
        <v>0.47857142857142859</v>
      </c>
      <c r="AF22" s="7">
        <v>0</v>
      </c>
      <c r="AG22" s="8">
        <v>0</v>
      </c>
      <c r="AH22" s="7">
        <v>0</v>
      </c>
    </row>
    <row r="23" spans="1:34" ht="29.25" customHeight="1" outlineLevel="6" x14ac:dyDescent="0.2">
      <c r="A23" s="5" t="s">
        <v>14</v>
      </c>
      <c r="B23" s="6" t="s">
        <v>144</v>
      </c>
      <c r="C23" s="6" t="s">
        <v>145</v>
      </c>
      <c r="D23" s="6" t="s">
        <v>5</v>
      </c>
      <c r="E23" s="6" t="s">
        <v>146</v>
      </c>
      <c r="F23" s="6" t="s">
        <v>15</v>
      </c>
      <c r="G23" s="6"/>
      <c r="H23" s="6"/>
      <c r="I23" s="6"/>
      <c r="J23" s="6"/>
      <c r="K23" s="7">
        <v>0</v>
      </c>
      <c r="L23" s="7">
        <v>2340662</v>
      </c>
      <c r="M23" s="7">
        <v>2636972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1882014.57</v>
      </c>
      <c r="AB23" s="7">
        <v>0</v>
      </c>
      <c r="AC23" s="7">
        <v>0</v>
      </c>
      <c r="AD23" s="19">
        <f t="shared" si="0"/>
        <v>71.370290241989679</v>
      </c>
      <c r="AE23" s="8">
        <v>0.71370290241989676</v>
      </c>
      <c r="AF23" s="7">
        <v>0</v>
      </c>
      <c r="AG23" s="8">
        <v>0</v>
      </c>
      <c r="AH23" s="7">
        <v>0</v>
      </c>
    </row>
    <row r="24" spans="1:34" ht="28.5" customHeight="1" outlineLevel="7" x14ac:dyDescent="0.2">
      <c r="A24" s="5" t="s">
        <v>16</v>
      </c>
      <c r="B24" s="6" t="s">
        <v>144</v>
      </c>
      <c r="C24" s="6" t="s">
        <v>145</v>
      </c>
      <c r="D24" s="6" t="s">
        <v>5</v>
      </c>
      <c r="E24" s="6" t="s">
        <v>146</v>
      </c>
      <c r="F24" s="6" t="s">
        <v>17</v>
      </c>
      <c r="G24" s="6"/>
      <c r="H24" s="6"/>
      <c r="I24" s="6"/>
      <c r="J24" s="6"/>
      <c r="K24" s="7">
        <v>0</v>
      </c>
      <c r="L24" s="7">
        <v>2340662</v>
      </c>
      <c r="M24" s="7">
        <v>2636972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1882014.57</v>
      </c>
      <c r="AB24" s="7">
        <v>0</v>
      </c>
      <c r="AC24" s="7">
        <v>0</v>
      </c>
      <c r="AD24" s="19">
        <f t="shared" si="0"/>
        <v>71.370290241989679</v>
      </c>
      <c r="AE24" s="8">
        <v>0</v>
      </c>
      <c r="AF24" s="7">
        <v>0</v>
      </c>
      <c r="AG24" s="8">
        <v>0</v>
      </c>
      <c r="AH24" s="7">
        <v>0</v>
      </c>
    </row>
    <row r="25" spans="1:34" ht="27" customHeight="1" outlineLevel="7" x14ac:dyDescent="0.2">
      <c r="A25" s="5" t="s">
        <v>18</v>
      </c>
      <c r="B25" s="6" t="s">
        <v>144</v>
      </c>
      <c r="C25" s="6" t="s">
        <v>145</v>
      </c>
      <c r="D25" s="6" t="s">
        <v>5</v>
      </c>
      <c r="E25" s="6" t="s">
        <v>146</v>
      </c>
      <c r="F25" s="6" t="s">
        <v>19</v>
      </c>
      <c r="G25" s="6"/>
      <c r="H25" s="6"/>
      <c r="I25" s="6"/>
      <c r="J25" s="6"/>
      <c r="K25" s="7">
        <v>0</v>
      </c>
      <c r="L25" s="7"/>
      <c r="M25" s="7">
        <v>2636972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1882014.57</v>
      </c>
      <c r="AB25" s="7">
        <v>285075</v>
      </c>
      <c r="AC25" s="7">
        <v>268886.02</v>
      </c>
      <c r="AD25" s="19">
        <f t="shared" si="0"/>
        <v>71.370290241989679</v>
      </c>
      <c r="AE25" s="8">
        <v>0.71370290241989676</v>
      </c>
      <c r="AF25" s="7">
        <v>0</v>
      </c>
      <c r="AG25" s="8">
        <v>0</v>
      </c>
      <c r="AH25" s="7">
        <v>0</v>
      </c>
    </row>
    <row r="26" spans="1:34" ht="14.25" customHeight="1" outlineLevel="6" x14ac:dyDescent="0.2">
      <c r="A26" s="5" t="s">
        <v>20</v>
      </c>
      <c r="B26" s="6" t="s">
        <v>144</v>
      </c>
      <c r="C26" s="6" t="s">
        <v>145</v>
      </c>
      <c r="D26" s="6" t="s">
        <v>5</v>
      </c>
      <c r="E26" s="6" t="s">
        <v>146</v>
      </c>
      <c r="F26" s="6" t="s">
        <v>21</v>
      </c>
      <c r="G26" s="6"/>
      <c r="H26" s="6"/>
      <c r="I26" s="6"/>
      <c r="J26" s="6"/>
      <c r="K26" s="7">
        <v>0</v>
      </c>
      <c r="L26" s="7">
        <v>395000</v>
      </c>
      <c r="M26" s="7">
        <v>395000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288585.24</v>
      </c>
      <c r="AB26" s="7">
        <v>262028</v>
      </c>
      <c r="AC26" s="7">
        <v>262028</v>
      </c>
      <c r="AD26" s="19">
        <f t="shared" si="0"/>
        <v>73.059554430379748</v>
      </c>
      <c r="AE26" s="8">
        <v>0.73059554430379747</v>
      </c>
      <c r="AF26" s="7">
        <v>0</v>
      </c>
      <c r="AG26" s="8">
        <v>0</v>
      </c>
      <c r="AH26" s="7">
        <v>0</v>
      </c>
    </row>
    <row r="27" spans="1:34" ht="16.5" customHeight="1" outlineLevel="6" x14ac:dyDescent="0.2">
      <c r="A27" s="5" t="s">
        <v>125</v>
      </c>
      <c r="B27" s="6" t="s">
        <v>144</v>
      </c>
      <c r="C27" s="6" t="s">
        <v>145</v>
      </c>
      <c r="D27" s="6" t="s">
        <v>5</v>
      </c>
      <c r="E27" s="6" t="s">
        <v>146</v>
      </c>
      <c r="F27" s="6" t="s">
        <v>126</v>
      </c>
      <c r="G27" s="6"/>
      <c r="H27" s="6"/>
      <c r="I27" s="6"/>
      <c r="J27" s="6"/>
      <c r="K27" s="7"/>
      <c r="L27" s="7">
        <v>395000</v>
      </c>
      <c r="M27" s="7">
        <v>395000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>
        <v>288585.24</v>
      </c>
      <c r="AB27" s="7"/>
      <c r="AC27" s="7"/>
      <c r="AD27" s="19">
        <f t="shared" si="0"/>
        <v>73.059554430379748</v>
      </c>
      <c r="AE27" s="8"/>
      <c r="AF27" s="7"/>
      <c r="AG27" s="8"/>
      <c r="AH27" s="7"/>
    </row>
    <row r="28" spans="1:34" ht="25.5" outlineLevel="7" x14ac:dyDescent="0.2">
      <c r="A28" s="5" t="s">
        <v>26</v>
      </c>
      <c r="B28" s="6" t="s">
        <v>144</v>
      </c>
      <c r="C28" s="6" t="s">
        <v>145</v>
      </c>
      <c r="D28" s="6" t="s">
        <v>5</v>
      </c>
      <c r="E28" s="6" t="s">
        <v>146</v>
      </c>
      <c r="F28" s="6" t="s">
        <v>27</v>
      </c>
      <c r="G28" s="6"/>
      <c r="H28" s="6"/>
      <c r="I28" s="6"/>
      <c r="J28" s="6"/>
      <c r="K28" s="7">
        <v>0</v>
      </c>
      <c r="L28" s="7">
        <v>355000</v>
      </c>
      <c r="M28" s="7">
        <v>355000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262028</v>
      </c>
      <c r="AB28" s="7">
        <v>262028</v>
      </c>
      <c r="AC28" s="7">
        <v>262028</v>
      </c>
      <c r="AD28" s="19">
        <f t="shared" si="0"/>
        <v>73.810704225352112</v>
      </c>
      <c r="AE28" s="8">
        <v>0.73810704225352108</v>
      </c>
      <c r="AF28" s="7">
        <v>0</v>
      </c>
      <c r="AG28" s="8">
        <v>0</v>
      </c>
      <c r="AH28" s="7">
        <v>0</v>
      </c>
    </row>
    <row r="29" spans="1:34" ht="15.75" customHeight="1" outlineLevel="7" x14ac:dyDescent="0.2">
      <c r="A29" s="5" t="s">
        <v>22</v>
      </c>
      <c r="B29" s="6" t="s">
        <v>144</v>
      </c>
      <c r="C29" s="6" t="s">
        <v>145</v>
      </c>
      <c r="D29" s="6" t="s">
        <v>5</v>
      </c>
      <c r="E29" s="6" t="s">
        <v>146</v>
      </c>
      <c r="F29" s="6" t="s">
        <v>23</v>
      </c>
      <c r="G29" s="6"/>
      <c r="H29" s="6"/>
      <c r="I29" s="6"/>
      <c r="J29" s="6"/>
      <c r="K29" s="7">
        <v>0</v>
      </c>
      <c r="L29" s="7">
        <v>40000</v>
      </c>
      <c r="M29" s="7">
        <v>40000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26557.24</v>
      </c>
      <c r="AB29" s="7">
        <v>26560</v>
      </c>
      <c r="AC29" s="7">
        <v>26557.24</v>
      </c>
      <c r="AD29" s="19">
        <f t="shared" si="0"/>
        <v>66.393100000000004</v>
      </c>
      <c r="AE29" s="8">
        <v>0.66393100000000005</v>
      </c>
      <c r="AF29" s="7">
        <v>0</v>
      </c>
      <c r="AG29" s="8">
        <v>0</v>
      </c>
      <c r="AH29" s="7">
        <v>0</v>
      </c>
    </row>
    <row r="30" spans="1:34" ht="29.25" customHeight="1" outlineLevel="5" x14ac:dyDescent="0.2">
      <c r="A30" s="5" t="s">
        <v>28</v>
      </c>
      <c r="B30" s="6" t="s">
        <v>144</v>
      </c>
      <c r="C30" s="6" t="s">
        <v>145</v>
      </c>
      <c r="D30" s="6" t="s">
        <v>5</v>
      </c>
      <c r="E30" s="6" t="s">
        <v>147</v>
      </c>
      <c r="F30" s="6"/>
      <c r="G30" s="6"/>
      <c r="H30" s="6"/>
      <c r="I30" s="6"/>
      <c r="J30" s="6"/>
      <c r="K30" s="7">
        <v>0</v>
      </c>
      <c r="L30" s="7">
        <v>3934000</v>
      </c>
      <c r="M30" s="7">
        <v>2234000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797035.94</v>
      </c>
      <c r="AB30" s="7">
        <v>0</v>
      </c>
      <c r="AC30" s="7">
        <v>0</v>
      </c>
      <c r="AD30" s="19">
        <f t="shared" si="0"/>
        <v>35.677526410026857</v>
      </c>
      <c r="AE30" s="8">
        <v>0.35677526410026855</v>
      </c>
      <c r="AF30" s="7">
        <v>0</v>
      </c>
      <c r="AG30" s="8">
        <v>0</v>
      </c>
      <c r="AH30" s="7">
        <v>0</v>
      </c>
    </row>
    <row r="31" spans="1:34" ht="53.25" customHeight="1" outlineLevel="6" x14ac:dyDescent="0.2">
      <c r="A31" s="5" t="s">
        <v>6</v>
      </c>
      <c r="B31" s="6" t="s">
        <v>144</v>
      </c>
      <c r="C31" s="6" t="s">
        <v>145</v>
      </c>
      <c r="D31" s="6" t="s">
        <v>5</v>
      </c>
      <c r="E31" s="6" t="s">
        <v>147</v>
      </c>
      <c r="F31" s="6" t="s">
        <v>7</v>
      </c>
      <c r="G31" s="6"/>
      <c r="H31" s="6"/>
      <c r="I31" s="6"/>
      <c r="J31" s="6"/>
      <c r="K31" s="7">
        <v>0</v>
      </c>
      <c r="L31" s="7">
        <v>2648200</v>
      </c>
      <c r="M31" s="7">
        <v>343739.69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343739.69</v>
      </c>
      <c r="AB31" s="7">
        <v>0</v>
      </c>
      <c r="AC31" s="7">
        <v>0</v>
      </c>
      <c r="AD31" s="19">
        <f t="shared" si="0"/>
        <v>100</v>
      </c>
      <c r="AE31" s="8">
        <v>1</v>
      </c>
      <c r="AF31" s="7">
        <v>0</v>
      </c>
      <c r="AG31" s="8">
        <v>0</v>
      </c>
      <c r="AH31" s="7">
        <v>0</v>
      </c>
    </row>
    <row r="32" spans="1:34" ht="25.5" outlineLevel="7" x14ac:dyDescent="0.2">
      <c r="A32" s="5" t="s">
        <v>29</v>
      </c>
      <c r="B32" s="6" t="s">
        <v>144</v>
      </c>
      <c r="C32" s="6" t="s">
        <v>145</v>
      </c>
      <c r="D32" s="6" t="s">
        <v>5</v>
      </c>
      <c r="E32" s="6" t="s">
        <v>147</v>
      </c>
      <c r="F32" s="6" t="s">
        <v>30</v>
      </c>
      <c r="G32" s="6"/>
      <c r="H32" s="6"/>
      <c r="I32" s="6"/>
      <c r="J32" s="6"/>
      <c r="K32" s="7">
        <v>0</v>
      </c>
      <c r="L32" s="7">
        <v>2648200</v>
      </c>
      <c r="M32" s="7">
        <v>343739.69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343739.69</v>
      </c>
      <c r="AB32" s="7">
        <v>0</v>
      </c>
      <c r="AC32" s="7">
        <v>0</v>
      </c>
      <c r="AD32" s="19">
        <f t="shared" si="0"/>
        <v>100</v>
      </c>
      <c r="AE32" s="8">
        <v>0</v>
      </c>
      <c r="AF32" s="7">
        <v>0</v>
      </c>
      <c r="AG32" s="8">
        <v>0</v>
      </c>
      <c r="AH32" s="7">
        <v>0</v>
      </c>
    </row>
    <row r="33" spans="1:34" ht="29.25" customHeight="1" outlineLevel="7" x14ac:dyDescent="0.2">
      <c r="A33" s="5" t="s">
        <v>31</v>
      </c>
      <c r="B33" s="6" t="s">
        <v>144</v>
      </c>
      <c r="C33" s="6" t="s">
        <v>145</v>
      </c>
      <c r="D33" s="6" t="s">
        <v>5</v>
      </c>
      <c r="E33" s="6" t="s">
        <v>147</v>
      </c>
      <c r="F33" s="6" t="s">
        <v>32</v>
      </c>
      <c r="G33" s="6"/>
      <c r="H33" s="6"/>
      <c r="I33" s="6"/>
      <c r="J33" s="6"/>
      <c r="K33" s="7">
        <v>0</v>
      </c>
      <c r="L33" s="7"/>
      <c r="M33" s="7">
        <v>343739.69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343739.69</v>
      </c>
      <c r="AB33" s="7">
        <v>267357.05</v>
      </c>
      <c r="AC33" s="7">
        <v>267357.05</v>
      </c>
      <c r="AD33" s="19">
        <f t="shared" si="0"/>
        <v>100</v>
      </c>
      <c r="AE33" s="8">
        <v>1</v>
      </c>
      <c r="AF33" s="7">
        <v>0</v>
      </c>
      <c r="AG33" s="8">
        <v>0</v>
      </c>
      <c r="AH33" s="7">
        <v>0</v>
      </c>
    </row>
    <row r="34" spans="1:34" ht="26.25" customHeight="1" outlineLevel="6" x14ac:dyDescent="0.2">
      <c r="A34" s="5" t="s">
        <v>14</v>
      </c>
      <c r="B34" s="6" t="s">
        <v>144</v>
      </c>
      <c r="C34" s="6" t="s">
        <v>145</v>
      </c>
      <c r="D34" s="6" t="s">
        <v>5</v>
      </c>
      <c r="E34" s="6" t="s">
        <v>147</v>
      </c>
      <c r="F34" s="6" t="s">
        <v>15</v>
      </c>
      <c r="G34" s="6"/>
      <c r="H34" s="6"/>
      <c r="I34" s="6"/>
      <c r="J34" s="6"/>
      <c r="K34" s="7">
        <v>0</v>
      </c>
      <c r="L34" s="7">
        <v>1239800</v>
      </c>
      <c r="M34" s="7">
        <v>194021.25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64021.25</v>
      </c>
      <c r="AB34" s="7">
        <v>0</v>
      </c>
      <c r="AC34" s="7">
        <v>0</v>
      </c>
      <c r="AD34" s="19">
        <f t="shared" si="0"/>
        <v>32.997029964501309</v>
      </c>
      <c r="AE34" s="8">
        <v>0.32997029964501312</v>
      </c>
      <c r="AF34" s="7">
        <v>0</v>
      </c>
      <c r="AG34" s="8">
        <v>0</v>
      </c>
      <c r="AH34" s="7">
        <v>0</v>
      </c>
    </row>
    <row r="35" spans="1:34" ht="29.25" customHeight="1" outlineLevel="7" x14ac:dyDescent="0.2">
      <c r="A35" s="5" t="s">
        <v>16</v>
      </c>
      <c r="B35" s="6" t="s">
        <v>144</v>
      </c>
      <c r="C35" s="6" t="s">
        <v>145</v>
      </c>
      <c r="D35" s="6" t="s">
        <v>5</v>
      </c>
      <c r="E35" s="6" t="s">
        <v>147</v>
      </c>
      <c r="F35" s="6" t="s">
        <v>17</v>
      </c>
      <c r="G35" s="6"/>
      <c r="H35" s="6"/>
      <c r="I35" s="6"/>
      <c r="J35" s="6"/>
      <c r="K35" s="7">
        <v>0</v>
      </c>
      <c r="L35" s="7">
        <v>1239800</v>
      </c>
      <c r="M35" s="7">
        <v>194021.25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64021.25</v>
      </c>
      <c r="AB35" s="7">
        <v>0</v>
      </c>
      <c r="AC35" s="7">
        <v>0</v>
      </c>
      <c r="AD35" s="19">
        <f t="shared" si="0"/>
        <v>32.997029964501309</v>
      </c>
      <c r="AE35" s="8">
        <v>0</v>
      </c>
      <c r="AF35" s="7">
        <v>0</v>
      </c>
      <c r="AG35" s="8">
        <v>0</v>
      </c>
      <c r="AH35" s="7">
        <v>0</v>
      </c>
    </row>
    <row r="36" spans="1:34" ht="30" customHeight="1" outlineLevel="7" x14ac:dyDescent="0.2">
      <c r="A36" s="5" t="s">
        <v>18</v>
      </c>
      <c r="B36" s="6" t="s">
        <v>144</v>
      </c>
      <c r="C36" s="6" t="s">
        <v>145</v>
      </c>
      <c r="D36" s="6" t="s">
        <v>5</v>
      </c>
      <c r="E36" s="6" t="s">
        <v>147</v>
      </c>
      <c r="F36" s="6" t="s">
        <v>19</v>
      </c>
      <c r="G36" s="6"/>
      <c r="H36" s="6"/>
      <c r="I36" s="6"/>
      <c r="J36" s="6"/>
      <c r="K36" s="7">
        <v>0</v>
      </c>
      <c r="L36" s="7"/>
      <c r="M36" s="7">
        <v>194021.25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64021.25</v>
      </c>
      <c r="AB36" s="7">
        <v>13021.25</v>
      </c>
      <c r="AC36" s="7">
        <v>13021.25</v>
      </c>
      <c r="AD36" s="19">
        <f t="shared" si="0"/>
        <v>32.997029964501309</v>
      </c>
      <c r="AE36" s="8">
        <v>0.32997029964501312</v>
      </c>
      <c r="AF36" s="7">
        <v>0</v>
      </c>
      <c r="AG36" s="8">
        <v>0</v>
      </c>
      <c r="AH36" s="7">
        <v>0</v>
      </c>
    </row>
    <row r="37" spans="1:34" ht="27.75" customHeight="1" outlineLevel="6" x14ac:dyDescent="0.2">
      <c r="A37" s="5" t="s">
        <v>35</v>
      </c>
      <c r="B37" s="6" t="s">
        <v>144</v>
      </c>
      <c r="C37" s="6" t="s">
        <v>145</v>
      </c>
      <c r="D37" s="6" t="s">
        <v>5</v>
      </c>
      <c r="E37" s="6" t="s">
        <v>147</v>
      </c>
      <c r="F37" s="6" t="s">
        <v>36</v>
      </c>
      <c r="G37" s="6"/>
      <c r="H37" s="6"/>
      <c r="I37" s="6"/>
      <c r="J37" s="6"/>
      <c r="K37" s="7">
        <v>0</v>
      </c>
      <c r="L37" s="7"/>
      <c r="M37" s="7">
        <v>1696239.06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389275</v>
      </c>
      <c r="AB37" s="7">
        <v>432635</v>
      </c>
      <c r="AC37" s="7">
        <v>389275</v>
      </c>
      <c r="AD37" s="19">
        <f t="shared" si="0"/>
        <v>22.949300554368794</v>
      </c>
      <c r="AE37" s="8">
        <v>0.22949300554368793</v>
      </c>
      <c r="AF37" s="7">
        <v>0</v>
      </c>
      <c r="AG37" s="8">
        <v>0</v>
      </c>
      <c r="AH37" s="7">
        <v>0</v>
      </c>
    </row>
    <row r="38" spans="1:34" outlineLevel="6" x14ac:dyDescent="0.2">
      <c r="A38" s="5" t="s">
        <v>127</v>
      </c>
      <c r="B38" s="6" t="s">
        <v>144</v>
      </c>
      <c r="C38" s="6" t="s">
        <v>145</v>
      </c>
      <c r="D38" s="6" t="s">
        <v>5</v>
      </c>
      <c r="E38" s="6" t="s">
        <v>147</v>
      </c>
      <c r="F38" s="6" t="s">
        <v>128</v>
      </c>
      <c r="G38" s="6"/>
      <c r="H38" s="6"/>
      <c r="I38" s="6"/>
      <c r="J38" s="6"/>
      <c r="K38" s="7"/>
      <c r="L38" s="7"/>
      <c r="M38" s="7">
        <v>1696239.06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>
        <v>389275</v>
      </c>
      <c r="AB38" s="7"/>
      <c r="AC38" s="7"/>
      <c r="AD38" s="19">
        <f t="shared" si="0"/>
        <v>22.949300554368794</v>
      </c>
      <c r="AE38" s="8"/>
      <c r="AF38" s="7"/>
      <c r="AG38" s="8"/>
      <c r="AH38" s="7"/>
    </row>
    <row r="39" spans="1:34" ht="55.5" customHeight="1" outlineLevel="7" x14ac:dyDescent="0.2">
      <c r="A39" s="5" t="s">
        <v>37</v>
      </c>
      <c r="B39" s="6" t="s">
        <v>144</v>
      </c>
      <c r="C39" s="6" t="s">
        <v>145</v>
      </c>
      <c r="D39" s="6" t="s">
        <v>5</v>
      </c>
      <c r="E39" s="6" t="s">
        <v>147</v>
      </c>
      <c r="F39" s="6" t="s">
        <v>38</v>
      </c>
      <c r="G39" s="6"/>
      <c r="H39" s="6"/>
      <c r="I39" s="6"/>
      <c r="J39" s="6"/>
      <c r="K39" s="7">
        <v>0</v>
      </c>
      <c r="L39" s="7"/>
      <c r="M39" s="7">
        <v>1696239.06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389275</v>
      </c>
      <c r="AB39" s="7">
        <v>432635</v>
      </c>
      <c r="AC39" s="7">
        <v>389275</v>
      </c>
      <c r="AD39" s="19">
        <f t="shared" si="0"/>
        <v>22.949300554368794</v>
      </c>
      <c r="AE39" s="8">
        <v>0.22949300554368793</v>
      </c>
      <c r="AF39" s="7">
        <v>0</v>
      </c>
      <c r="AG39" s="8">
        <v>0</v>
      </c>
      <c r="AH39" s="7">
        <v>0</v>
      </c>
    </row>
    <row r="40" spans="1:34" ht="16.5" customHeight="1" outlineLevel="6" x14ac:dyDescent="0.2">
      <c r="A40" s="5" t="s">
        <v>20</v>
      </c>
      <c r="B40" s="6" t="s">
        <v>144</v>
      </c>
      <c r="C40" s="6" t="s">
        <v>145</v>
      </c>
      <c r="D40" s="6" t="s">
        <v>5</v>
      </c>
      <c r="E40" s="6" t="s">
        <v>147</v>
      </c>
      <c r="F40" s="6" t="s">
        <v>21</v>
      </c>
      <c r="G40" s="6"/>
      <c r="H40" s="6"/>
      <c r="I40" s="6"/>
      <c r="J40" s="6"/>
      <c r="K40" s="7">
        <v>0</v>
      </c>
      <c r="L40" s="7">
        <v>46000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19">
        <v>0</v>
      </c>
      <c r="AE40" s="8">
        <v>0</v>
      </c>
      <c r="AF40" s="7">
        <v>0</v>
      </c>
      <c r="AG40" s="8">
        <v>0</v>
      </c>
      <c r="AH40" s="7">
        <v>0</v>
      </c>
    </row>
    <row r="41" spans="1:34" ht="12.75" customHeight="1" outlineLevel="6" x14ac:dyDescent="0.2">
      <c r="A41" s="5" t="s">
        <v>125</v>
      </c>
      <c r="B41" s="6" t="s">
        <v>144</v>
      </c>
      <c r="C41" s="6" t="s">
        <v>145</v>
      </c>
      <c r="D41" s="6" t="s">
        <v>5</v>
      </c>
      <c r="E41" s="6" t="s">
        <v>147</v>
      </c>
      <c r="F41" s="6" t="s">
        <v>126</v>
      </c>
      <c r="G41" s="6"/>
      <c r="H41" s="6"/>
      <c r="I41" s="6"/>
      <c r="J41" s="6"/>
      <c r="K41" s="7"/>
      <c r="L41" s="7">
        <v>46000</v>
      </c>
      <c r="M41" s="7">
        <v>0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>
        <v>0</v>
      </c>
      <c r="AB41" s="7"/>
      <c r="AC41" s="7"/>
      <c r="AD41" s="19">
        <v>0</v>
      </c>
      <c r="AE41" s="8"/>
      <c r="AF41" s="7"/>
      <c r="AG41" s="8"/>
      <c r="AH41" s="7"/>
    </row>
    <row r="42" spans="1:34" ht="25.5" outlineLevel="7" x14ac:dyDescent="0.2">
      <c r="A42" s="5" t="s">
        <v>26</v>
      </c>
      <c r="B42" s="6" t="s">
        <v>144</v>
      </c>
      <c r="C42" s="6" t="s">
        <v>145</v>
      </c>
      <c r="D42" s="6" t="s">
        <v>5</v>
      </c>
      <c r="E42" s="6" t="s">
        <v>147</v>
      </c>
      <c r="F42" s="6" t="s">
        <v>27</v>
      </c>
      <c r="G42" s="6"/>
      <c r="H42" s="6"/>
      <c r="I42" s="6"/>
      <c r="J42" s="6"/>
      <c r="K42" s="7">
        <v>0</v>
      </c>
      <c r="L42" s="7">
        <v>40000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19">
        <v>0</v>
      </c>
      <c r="AE42" s="8">
        <v>0</v>
      </c>
      <c r="AF42" s="7">
        <v>0</v>
      </c>
      <c r="AG42" s="8">
        <v>0</v>
      </c>
      <c r="AH42" s="7">
        <v>0</v>
      </c>
    </row>
    <row r="43" spans="1:34" ht="18" customHeight="1" outlineLevel="7" x14ac:dyDescent="0.2">
      <c r="A43" s="5" t="s">
        <v>22</v>
      </c>
      <c r="B43" s="6" t="s">
        <v>144</v>
      </c>
      <c r="C43" s="6" t="s">
        <v>145</v>
      </c>
      <c r="D43" s="6" t="s">
        <v>5</v>
      </c>
      <c r="E43" s="6" t="s">
        <v>147</v>
      </c>
      <c r="F43" s="6" t="s">
        <v>23</v>
      </c>
      <c r="G43" s="6"/>
      <c r="H43" s="6"/>
      <c r="I43" s="6"/>
      <c r="J43" s="6"/>
      <c r="K43" s="7">
        <v>0</v>
      </c>
      <c r="L43" s="7">
        <v>6000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19">
        <v>0</v>
      </c>
      <c r="AE43" s="8">
        <v>0</v>
      </c>
      <c r="AF43" s="7">
        <v>0</v>
      </c>
      <c r="AG43" s="8">
        <v>0</v>
      </c>
      <c r="AH43" s="7">
        <v>0</v>
      </c>
    </row>
    <row r="44" spans="1:34" ht="18" customHeight="1" outlineLevel="7" x14ac:dyDescent="0.2">
      <c r="A44" s="5" t="s">
        <v>43</v>
      </c>
      <c r="B44" s="6" t="s">
        <v>144</v>
      </c>
      <c r="C44" s="6" t="s">
        <v>145</v>
      </c>
      <c r="D44" s="6" t="s">
        <v>5</v>
      </c>
      <c r="E44" s="6" t="s">
        <v>148</v>
      </c>
      <c r="F44" s="6"/>
      <c r="G44" s="6"/>
      <c r="H44" s="6"/>
      <c r="I44" s="6"/>
      <c r="J44" s="6"/>
      <c r="K44" s="7">
        <v>0</v>
      </c>
      <c r="L44" s="7">
        <v>1250000</v>
      </c>
      <c r="M44" s="7">
        <v>1250000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917692.46</v>
      </c>
      <c r="AB44" s="7">
        <v>0</v>
      </c>
      <c r="AC44" s="7">
        <v>0</v>
      </c>
      <c r="AD44" s="19">
        <f t="shared" si="0"/>
        <v>73.415396799999996</v>
      </c>
      <c r="AE44" s="8"/>
      <c r="AF44" s="7"/>
      <c r="AG44" s="8"/>
      <c r="AH44" s="7"/>
    </row>
    <row r="45" spans="1:34" ht="59.25" customHeight="1" outlineLevel="7" x14ac:dyDescent="0.2">
      <c r="A45" s="5" t="s">
        <v>6</v>
      </c>
      <c r="B45" s="6" t="s">
        <v>144</v>
      </c>
      <c r="C45" s="6" t="s">
        <v>145</v>
      </c>
      <c r="D45" s="6" t="s">
        <v>5</v>
      </c>
      <c r="E45" s="6" t="s">
        <v>148</v>
      </c>
      <c r="F45" s="6" t="s">
        <v>7</v>
      </c>
      <c r="G45" s="6"/>
      <c r="H45" s="6"/>
      <c r="I45" s="6"/>
      <c r="J45" s="6"/>
      <c r="K45" s="7">
        <v>0</v>
      </c>
      <c r="L45" s="7">
        <v>1120000</v>
      </c>
      <c r="M45" s="7">
        <v>1123000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820942.58</v>
      </c>
      <c r="AB45" s="7">
        <v>0</v>
      </c>
      <c r="AC45" s="7">
        <v>0</v>
      </c>
      <c r="AD45" s="19">
        <f t="shared" si="0"/>
        <v>73.102634016028489</v>
      </c>
      <c r="AE45" s="8"/>
      <c r="AF45" s="7"/>
      <c r="AG45" s="8"/>
      <c r="AH45" s="7"/>
    </row>
    <row r="46" spans="1:34" ht="30" customHeight="1" outlineLevel="7" x14ac:dyDescent="0.2">
      <c r="A46" s="5" t="s">
        <v>29</v>
      </c>
      <c r="B46" s="6" t="s">
        <v>144</v>
      </c>
      <c r="C46" s="6" t="s">
        <v>145</v>
      </c>
      <c r="D46" s="6" t="s">
        <v>5</v>
      </c>
      <c r="E46" s="6" t="s">
        <v>148</v>
      </c>
      <c r="F46" s="6" t="s">
        <v>30</v>
      </c>
      <c r="G46" s="6"/>
      <c r="H46" s="6"/>
      <c r="I46" s="6"/>
      <c r="J46" s="6"/>
      <c r="K46" s="7">
        <v>0</v>
      </c>
      <c r="L46" s="7">
        <v>1120000</v>
      </c>
      <c r="M46" s="7">
        <v>1123000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820942.58</v>
      </c>
      <c r="AB46" s="7">
        <v>0</v>
      </c>
      <c r="AC46" s="7">
        <v>0</v>
      </c>
      <c r="AD46" s="19">
        <f t="shared" si="0"/>
        <v>73.102634016028489</v>
      </c>
      <c r="AE46" s="8"/>
      <c r="AF46" s="7"/>
      <c r="AG46" s="8"/>
      <c r="AH46" s="7"/>
    </row>
    <row r="47" spans="1:34" ht="27.75" customHeight="1" outlineLevel="7" x14ac:dyDescent="0.2">
      <c r="A47" s="5" t="s">
        <v>31</v>
      </c>
      <c r="B47" s="6" t="s">
        <v>144</v>
      </c>
      <c r="C47" s="6" t="s">
        <v>145</v>
      </c>
      <c r="D47" s="6" t="s">
        <v>5</v>
      </c>
      <c r="E47" s="6" t="s">
        <v>148</v>
      </c>
      <c r="F47" s="6" t="s">
        <v>32</v>
      </c>
      <c r="G47" s="6"/>
      <c r="H47" s="6"/>
      <c r="I47" s="6"/>
      <c r="J47" s="6"/>
      <c r="K47" s="7">
        <v>0</v>
      </c>
      <c r="L47" s="7"/>
      <c r="M47" s="7">
        <v>1120000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820942.58</v>
      </c>
      <c r="AB47" s="7">
        <v>657373</v>
      </c>
      <c r="AC47" s="7">
        <v>647649.37</v>
      </c>
      <c r="AD47" s="19">
        <f t="shared" si="0"/>
        <v>73.298444642857135</v>
      </c>
      <c r="AE47" s="8"/>
      <c r="AF47" s="7"/>
      <c r="AG47" s="8"/>
      <c r="AH47" s="7"/>
    </row>
    <row r="48" spans="1:34" ht="27.75" customHeight="1" outlineLevel="7" x14ac:dyDescent="0.2">
      <c r="A48" s="5" t="s">
        <v>33</v>
      </c>
      <c r="B48" s="6" t="s">
        <v>144</v>
      </c>
      <c r="C48" s="6" t="s">
        <v>145</v>
      </c>
      <c r="D48" s="6" t="s">
        <v>5</v>
      </c>
      <c r="E48" s="6" t="s">
        <v>148</v>
      </c>
      <c r="F48" s="6" t="s">
        <v>34</v>
      </c>
      <c r="G48" s="6"/>
      <c r="H48" s="6"/>
      <c r="I48" s="6"/>
      <c r="J48" s="6"/>
      <c r="K48" s="7">
        <v>0</v>
      </c>
      <c r="L48" s="7"/>
      <c r="M48" s="7">
        <v>3000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19">
        <f t="shared" si="0"/>
        <v>0</v>
      </c>
      <c r="AE48" s="8"/>
      <c r="AF48" s="7"/>
      <c r="AG48" s="8"/>
      <c r="AH48" s="7"/>
    </row>
    <row r="49" spans="1:34" ht="30" customHeight="1" outlineLevel="7" x14ac:dyDescent="0.2">
      <c r="A49" s="5" t="s">
        <v>14</v>
      </c>
      <c r="B49" s="6" t="s">
        <v>144</v>
      </c>
      <c r="C49" s="6" t="s">
        <v>145</v>
      </c>
      <c r="D49" s="6" t="s">
        <v>5</v>
      </c>
      <c r="E49" s="6" t="s">
        <v>148</v>
      </c>
      <c r="F49" s="6" t="s">
        <v>15</v>
      </c>
      <c r="G49" s="6"/>
      <c r="H49" s="6"/>
      <c r="I49" s="6"/>
      <c r="J49" s="6"/>
      <c r="K49" s="7">
        <v>0</v>
      </c>
      <c r="L49" s="7">
        <v>128300</v>
      </c>
      <c r="M49" s="7">
        <v>125300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95456.8</v>
      </c>
      <c r="AB49" s="7">
        <v>0</v>
      </c>
      <c r="AC49" s="7">
        <v>0</v>
      </c>
      <c r="AD49" s="19">
        <f t="shared" si="0"/>
        <v>76.182601755786123</v>
      </c>
      <c r="AE49" s="8"/>
      <c r="AF49" s="7"/>
      <c r="AG49" s="8"/>
      <c r="AH49" s="7"/>
    </row>
    <row r="50" spans="1:34" ht="28.5" customHeight="1" outlineLevel="7" x14ac:dyDescent="0.2">
      <c r="A50" s="5" t="s">
        <v>16</v>
      </c>
      <c r="B50" s="6" t="s">
        <v>144</v>
      </c>
      <c r="C50" s="6" t="s">
        <v>145</v>
      </c>
      <c r="D50" s="6" t="s">
        <v>5</v>
      </c>
      <c r="E50" s="6" t="s">
        <v>148</v>
      </c>
      <c r="F50" s="6" t="s">
        <v>17</v>
      </c>
      <c r="G50" s="6"/>
      <c r="H50" s="6"/>
      <c r="I50" s="6"/>
      <c r="J50" s="6"/>
      <c r="K50" s="7">
        <v>0</v>
      </c>
      <c r="L50" s="7">
        <v>128300</v>
      </c>
      <c r="M50" s="7">
        <v>125300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95456.8</v>
      </c>
      <c r="AB50" s="7">
        <v>0</v>
      </c>
      <c r="AC50" s="7">
        <v>0</v>
      </c>
      <c r="AD50" s="19">
        <f t="shared" si="0"/>
        <v>76.182601755786123</v>
      </c>
      <c r="AE50" s="8"/>
      <c r="AF50" s="7"/>
      <c r="AG50" s="8"/>
      <c r="AH50" s="7"/>
    </row>
    <row r="51" spans="1:34" ht="28.5" customHeight="1" outlineLevel="5" x14ac:dyDescent="0.2">
      <c r="A51" s="5" t="s">
        <v>18</v>
      </c>
      <c r="B51" s="6" t="s">
        <v>144</v>
      </c>
      <c r="C51" s="6" t="s">
        <v>145</v>
      </c>
      <c r="D51" s="6" t="s">
        <v>5</v>
      </c>
      <c r="E51" s="6" t="s">
        <v>148</v>
      </c>
      <c r="F51" s="6" t="s">
        <v>19</v>
      </c>
      <c r="G51" s="6"/>
      <c r="H51" s="6"/>
      <c r="I51" s="6"/>
      <c r="J51" s="6"/>
      <c r="K51" s="7">
        <v>0</v>
      </c>
      <c r="L51" s="7"/>
      <c r="M51" s="7">
        <v>125300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95456.8</v>
      </c>
      <c r="AB51" s="7">
        <v>41100</v>
      </c>
      <c r="AC51" s="7">
        <v>34100</v>
      </c>
      <c r="AD51" s="19">
        <f t="shared" si="0"/>
        <v>76.182601755786123</v>
      </c>
      <c r="AE51" s="8">
        <v>0.65857472439727194</v>
      </c>
      <c r="AF51" s="7">
        <v>0</v>
      </c>
      <c r="AG51" s="8">
        <v>0</v>
      </c>
      <c r="AH51" s="7">
        <v>0</v>
      </c>
    </row>
    <row r="52" spans="1:34" ht="15" customHeight="1" outlineLevel="6" x14ac:dyDescent="0.2">
      <c r="A52" s="5" t="s">
        <v>20</v>
      </c>
      <c r="B52" s="6" t="s">
        <v>144</v>
      </c>
      <c r="C52" s="6" t="s">
        <v>145</v>
      </c>
      <c r="D52" s="6" t="s">
        <v>5</v>
      </c>
      <c r="E52" s="6" t="s">
        <v>148</v>
      </c>
      <c r="F52" s="6" t="s">
        <v>21</v>
      </c>
      <c r="G52" s="6"/>
      <c r="H52" s="6"/>
      <c r="I52" s="6"/>
      <c r="J52" s="6"/>
      <c r="K52" s="7">
        <v>0</v>
      </c>
      <c r="L52" s="7">
        <v>1700</v>
      </c>
      <c r="M52" s="7">
        <v>1700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1293.08</v>
      </c>
      <c r="AB52" s="7">
        <v>1299</v>
      </c>
      <c r="AC52" s="7">
        <v>1293.08</v>
      </c>
      <c r="AD52" s="19">
        <f t="shared" si="0"/>
        <v>76.063529411764691</v>
      </c>
      <c r="AE52" s="8">
        <v>0.8468449240607514</v>
      </c>
      <c r="AF52" s="7">
        <v>0</v>
      </c>
      <c r="AG52" s="8">
        <v>0</v>
      </c>
      <c r="AH52" s="7">
        <v>0</v>
      </c>
    </row>
    <row r="53" spans="1:34" ht="16.5" customHeight="1" outlineLevel="7" x14ac:dyDescent="0.2">
      <c r="A53" s="5" t="s">
        <v>125</v>
      </c>
      <c r="B53" s="6" t="s">
        <v>144</v>
      </c>
      <c r="C53" s="6" t="s">
        <v>145</v>
      </c>
      <c r="D53" s="6" t="s">
        <v>5</v>
      </c>
      <c r="E53" s="6" t="s">
        <v>148</v>
      </c>
      <c r="F53" s="6" t="s">
        <v>126</v>
      </c>
      <c r="G53" s="6"/>
      <c r="H53" s="6"/>
      <c r="I53" s="6"/>
      <c r="J53" s="6"/>
      <c r="K53" s="7"/>
      <c r="L53" s="7">
        <v>1700</v>
      </c>
      <c r="M53" s="7">
        <v>1700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>
        <v>1293.08</v>
      </c>
      <c r="AB53" s="7"/>
      <c r="AC53" s="7"/>
      <c r="AD53" s="19">
        <f t="shared" si="0"/>
        <v>76.063529411764691</v>
      </c>
      <c r="AE53" s="8">
        <v>0</v>
      </c>
      <c r="AF53" s="7">
        <v>0</v>
      </c>
      <c r="AG53" s="8">
        <v>0</v>
      </c>
      <c r="AH53" s="7">
        <v>0</v>
      </c>
    </row>
    <row r="54" spans="1:34" ht="19.5" customHeight="1" outlineLevel="7" x14ac:dyDescent="0.2">
      <c r="A54" s="5" t="s">
        <v>22</v>
      </c>
      <c r="B54" s="6" t="s">
        <v>144</v>
      </c>
      <c r="C54" s="6" t="s">
        <v>145</v>
      </c>
      <c r="D54" s="6" t="s">
        <v>5</v>
      </c>
      <c r="E54" s="6" t="s">
        <v>148</v>
      </c>
      <c r="F54" s="6" t="s">
        <v>23</v>
      </c>
      <c r="G54" s="6"/>
      <c r="H54" s="6"/>
      <c r="I54" s="6"/>
      <c r="J54" s="6"/>
      <c r="K54" s="7">
        <v>0</v>
      </c>
      <c r="L54" s="7">
        <v>1700</v>
      </c>
      <c r="M54" s="7">
        <v>1700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1293.08</v>
      </c>
      <c r="AB54" s="7">
        <v>1299</v>
      </c>
      <c r="AC54" s="7">
        <v>1293.08</v>
      </c>
      <c r="AD54" s="19">
        <f t="shared" si="0"/>
        <v>76.063529411764691</v>
      </c>
      <c r="AE54" s="8">
        <v>0.8621599602134008</v>
      </c>
      <c r="AF54" s="7">
        <v>0</v>
      </c>
      <c r="AG54" s="8">
        <v>0</v>
      </c>
      <c r="AH54" s="7">
        <v>0</v>
      </c>
    </row>
    <row r="55" spans="1:34" ht="28.5" customHeight="1" outlineLevel="7" x14ac:dyDescent="0.2">
      <c r="A55" s="5" t="s">
        <v>207</v>
      </c>
      <c r="B55" s="6" t="s">
        <v>144</v>
      </c>
      <c r="C55" s="6" t="s">
        <v>145</v>
      </c>
      <c r="D55" s="6" t="s">
        <v>5</v>
      </c>
      <c r="E55" s="6" t="s">
        <v>151</v>
      </c>
      <c r="F55" s="6"/>
      <c r="G55" s="6"/>
      <c r="H55" s="6"/>
      <c r="I55" s="6"/>
      <c r="J55" s="6"/>
      <c r="K55" s="7">
        <v>0</v>
      </c>
      <c r="L55" s="7"/>
      <c r="M55" s="7">
        <v>1099990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99990</v>
      </c>
      <c r="AB55" s="7">
        <v>99990</v>
      </c>
      <c r="AC55" s="7">
        <v>99990</v>
      </c>
      <c r="AD55" s="19">
        <f t="shared" si="0"/>
        <v>9.0900826371148824</v>
      </c>
      <c r="AE55" s="8"/>
      <c r="AF55" s="7"/>
      <c r="AG55" s="8"/>
      <c r="AH55" s="7"/>
    </row>
    <row r="56" spans="1:34" ht="32.25" customHeight="1" outlineLevel="1" x14ac:dyDescent="0.2">
      <c r="A56" s="5" t="s">
        <v>53</v>
      </c>
      <c r="B56" s="6" t="s">
        <v>144</v>
      </c>
      <c r="C56" s="6" t="s">
        <v>145</v>
      </c>
      <c r="D56" s="6" t="s">
        <v>5</v>
      </c>
      <c r="E56" s="6" t="s">
        <v>151</v>
      </c>
      <c r="F56" s="6" t="s">
        <v>54</v>
      </c>
      <c r="G56" s="6"/>
      <c r="H56" s="6"/>
      <c r="I56" s="6"/>
      <c r="J56" s="6"/>
      <c r="K56" s="7">
        <v>0</v>
      </c>
      <c r="L56" s="7"/>
      <c r="M56" s="7">
        <v>1099990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99990</v>
      </c>
      <c r="AB56" s="7">
        <v>99990</v>
      </c>
      <c r="AC56" s="7">
        <v>99990</v>
      </c>
      <c r="AD56" s="19">
        <f t="shared" si="0"/>
        <v>9.0900826371148824</v>
      </c>
      <c r="AE56" s="8">
        <v>0.72853254282560198</v>
      </c>
      <c r="AF56" s="7">
        <v>0</v>
      </c>
      <c r="AG56" s="8">
        <v>0</v>
      </c>
      <c r="AH56" s="7">
        <v>0</v>
      </c>
    </row>
    <row r="57" spans="1:34" ht="18.75" customHeight="1" outlineLevel="1" x14ac:dyDescent="0.2">
      <c r="A57" s="5" t="s">
        <v>211</v>
      </c>
      <c r="B57" s="6" t="s">
        <v>144</v>
      </c>
      <c r="C57" s="6" t="s">
        <v>145</v>
      </c>
      <c r="D57" s="6" t="s">
        <v>5</v>
      </c>
      <c r="E57" s="6" t="s">
        <v>151</v>
      </c>
      <c r="F57" s="6" t="s">
        <v>210</v>
      </c>
      <c r="G57" s="6"/>
      <c r="H57" s="6"/>
      <c r="I57" s="6"/>
      <c r="J57" s="6"/>
      <c r="K57" s="7"/>
      <c r="L57" s="7"/>
      <c r="M57" s="7">
        <v>1099990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>
        <v>99990</v>
      </c>
      <c r="AB57" s="7"/>
      <c r="AC57" s="7"/>
      <c r="AD57" s="19">
        <f t="shared" si="0"/>
        <v>9.0900826371148824</v>
      </c>
      <c r="AE57" s="8"/>
      <c r="AF57" s="7"/>
      <c r="AG57" s="8"/>
      <c r="AH57" s="7"/>
    </row>
    <row r="58" spans="1:34" ht="33" customHeight="1" outlineLevel="2" x14ac:dyDescent="0.2">
      <c r="A58" s="5" t="s">
        <v>55</v>
      </c>
      <c r="B58" s="6" t="s">
        <v>144</v>
      </c>
      <c r="C58" s="6" t="s">
        <v>145</v>
      </c>
      <c r="D58" s="6" t="s">
        <v>5</v>
      </c>
      <c r="E58" s="6" t="s">
        <v>151</v>
      </c>
      <c r="F58" s="6" t="s">
        <v>56</v>
      </c>
      <c r="G58" s="6"/>
      <c r="H58" s="6"/>
      <c r="I58" s="6"/>
      <c r="J58" s="6"/>
      <c r="K58" s="7">
        <v>0</v>
      </c>
      <c r="L58" s="7"/>
      <c r="M58" s="7">
        <v>1099990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99990</v>
      </c>
      <c r="AB58" s="7">
        <v>99990</v>
      </c>
      <c r="AC58" s="7">
        <v>99990</v>
      </c>
      <c r="AD58" s="19">
        <f t="shared" si="0"/>
        <v>9.0900826371148824</v>
      </c>
      <c r="AE58" s="8">
        <v>0.72853254282560198</v>
      </c>
      <c r="AF58" s="7">
        <v>0</v>
      </c>
      <c r="AG58" s="8">
        <v>0</v>
      </c>
      <c r="AH58" s="7">
        <v>0</v>
      </c>
    </row>
    <row r="59" spans="1:34" ht="75" customHeight="1" outlineLevel="6" x14ac:dyDescent="0.2">
      <c r="A59" s="5" t="s">
        <v>39</v>
      </c>
      <c r="B59" s="6" t="s">
        <v>144</v>
      </c>
      <c r="C59" s="6" t="s">
        <v>145</v>
      </c>
      <c r="D59" s="6" t="s">
        <v>5</v>
      </c>
      <c r="E59" s="6" t="s">
        <v>149</v>
      </c>
      <c r="F59" s="6"/>
      <c r="G59" s="6"/>
      <c r="H59" s="6"/>
      <c r="I59" s="6"/>
      <c r="J59" s="6"/>
      <c r="K59" s="7">
        <v>0</v>
      </c>
      <c r="L59" s="7">
        <v>681200</v>
      </c>
      <c r="M59" s="7">
        <v>633516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419772.28</v>
      </c>
      <c r="AB59" s="7">
        <v>0</v>
      </c>
      <c r="AC59" s="7">
        <v>0</v>
      </c>
      <c r="AD59" s="19">
        <f t="shared" si="0"/>
        <v>66.260722696822185</v>
      </c>
      <c r="AE59" s="8">
        <v>0.72853254282560198</v>
      </c>
      <c r="AF59" s="7">
        <v>0</v>
      </c>
      <c r="AG59" s="8">
        <v>0</v>
      </c>
      <c r="AH59" s="7">
        <v>0</v>
      </c>
    </row>
    <row r="60" spans="1:34" ht="27.75" customHeight="1" outlineLevel="7" x14ac:dyDescent="0.2">
      <c r="A60" s="5" t="s">
        <v>6</v>
      </c>
      <c r="B60" s="6" t="s">
        <v>144</v>
      </c>
      <c r="C60" s="6" t="s">
        <v>145</v>
      </c>
      <c r="D60" s="6" t="s">
        <v>5</v>
      </c>
      <c r="E60" s="6" t="s">
        <v>149</v>
      </c>
      <c r="F60" s="6" t="s">
        <v>7</v>
      </c>
      <c r="G60" s="6"/>
      <c r="H60" s="6"/>
      <c r="I60" s="6"/>
      <c r="J60" s="6"/>
      <c r="K60" s="7">
        <v>0</v>
      </c>
      <c r="L60" s="7">
        <v>486480</v>
      </c>
      <c r="M60" s="7">
        <v>495480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380099.5</v>
      </c>
      <c r="AB60" s="7">
        <v>0</v>
      </c>
      <c r="AC60" s="7">
        <v>0</v>
      </c>
      <c r="AD60" s="19">
        <f t="shared" si="0"/>
        <v>76.713389036893517</v>
      </c>
      <c r="AE60" s="8">
        <v>0</v>
      </c>
      <c r="AF60" s="7">
        <v>0</v>
      </c>
      <c r="AG60" s="8">
        <v>0</v>
      </c>
      <c r="AH60" s="7">
        <v>0</v>
      </c>
    </row>
    <row r="61" spans="1:34" ht="30" customHeight="1" outlineLevel="7" x14ac:dyDescent="0.2">
      <c r="A61" s="5" t="s">
        <v>8</v>
      </c>
      <c r="B61" s="6" t="s">
        <v>144</v>
      </c>
      <c r="C61" s="6" t="s">
        <v>145</v>
      </c>
      <c r="D61" s="6" t="s">
        <v>5</v>
      </c>
      <c r="E61" s="6" t="s">
        <v>149</v>
      </c>
      <c r="F61" s="6" t="s">
        <v>9</v>
      </c>
      <c r="G61" s="6"/>
      <c r="H61" s="6"/>
      <c r="I61" s="6"/>
      <c r="J61" s="6"/>
      <c r="K61" s="7">
        <v>0</v>
      </c>
      <c r="L61" s="7">
        <v>486480</v>
      </c>
      <c r="M61" s="7">
        <v>495480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380099.5</v>
      </c>
      <c r="AB61" s="7">
        <v>0</v>
      </c>
      <c r="AC61" s="7">
        <v>0</v>
      </c>
      <c r="AD61" s="19">
        <f t="shared" si="0"/>
        <v>76.713389036893517</v>
      </c>
      <c r="AE61" s="8">
        <v>0.72853254282560198</v>
      </c>
      <c r="AF61" s="7">
        <v>0</v>
      </c>
      <c r="AG61" s="8">
        <v>0</v>
      </c>
      <c r="AH61" s="7">
        <v>0</v>
      </c>
    </row>
    <row r="62" spans="1:34" ht="26.25" customHeight="1" outlineLevel="6" x14ac:dyDescent="0.2">
      <c r="A62" s="5" t="s">
        <v>10</v>
      </c>
      <c r="B62" s="6" t="s">
        <v>144</v>
      </c>
      <c r="C62" s="6" t="s">
        <v>145</v>
      </c>
      <c r="D62" s="6" t="s">
        <v>5</v>
      </c>
      <c r="E62" s="6" t="s">
        <v>149</v>
      </c>
      <c r="F62" s="6" t="s">
        <v>11</v>
      </c>
      <c r="G62" s="6"/>
      <c r="H62" s="6"/>
      <c r="I62" s="6"/>
      <c r="J62" s="6"/>
      <c r="K62" s="7">
        <v>0</v>
      </c>
      <c r="L62" s="7"/>
      <c r="M62" s="7">
        <v>486480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377709.3</v>
      </c>
      <c r="AB62" s="7">
        <v>161200</v>
      </c>
      <c r="AC62" s="7">
        <v>147257.43</v>
      </c>
      <c r="AD62" s="19">
        <f t="shared" si="0"/>
        <v>77.641280217069564</v>
      </c>
      <c r="AE62" s="8">
        <v>0</v>
      </c>
      <c r="AF62" s="7">
        <v>0</v>
      </c>
      <c r="AG62" s="8">
        <v>0</v>
      </c>
      <c r="AH62" s="7">
        <v>0</v>
      </c>
    </row>
    <row r="63" spans="1:34" ht="28.5" customHeight="1" outlineLevel="7" x14ac:dyDescent="0.2">
      <c r="A63" s="5" t="s">
        <v>12</v>
      </c>
      <c r="B63" s="6" t="s">
        <v>144</v>
      </c>
      <c r="C63" s="6" t="s">
        <v>145</v>
      </c>
      <c r="D63" s="6" t="s">
        <v>5</v>
      </c>
      <c r="E63" s="6" t="s">
        <v>149</v>
      </c>
      <c r="F63" s="6" t="s">
        <v>13</v>
      </c>
      <c r="G63" s="6"/>
      <c r="H63" s="6"/>
      <c r="I63" s="6"/>
      <c r="J63" s="6"/>
      <c r="K63" s="7">
        <v>0</v>
      </c>
      <c r="L63" s="7"/>
      <c r="M63" s="7">
        <v>9000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2390.1999999999998</v>
      </c>
      <c r="AB63" s="7">
        <v>0</v>
      </c>
      <c r="AC63" s="7">
        <v>0</v>
      </c>
      <c r="AD63" s="19">
        <f t="shared" si="0"/>
        <v>26.557777777777776</v>
      </c>
      <c r="AE63" s="8">
        <v>0</v>
      </c>
      <c r="AF63" s="7">
        <v>0</v>
      </c>
      <c r="AG63" s="8">
        <v>0</v>
      </c>
      <c r="AH63" s="7">
        <v>0</v>
      </c>
    </row>
    <row r="64" spans="1:34" ht="28.5" customHeight="1" outlineLevel="7" x14ac:dyDescent="0.2">
      <c r="A64" s="5" t="s">
        <v>14</v>
      </c>
      <c r="B64" s="6" t="s">
        <v>144</v>
      </c>
      <c r="C64" s="6" t="s">
        <v>145</v>
      </c>
      <c r="D64" s="6" t="s">
        <v>5</v>
      </c>
      <c r="E64" s="6" t="s">
        <v>149</v>
      </c>
      <c r="F64" s="6" t="s">
        <v>15</v>
      </c>
      <c r="G64" s="6"/>
      <c r="H64" s="6"/>
      <c r="I64" s="6"/>
      <c r="J64" s="6"/>
      <c r="K64" s="7">
        <v>0</v>
      </c>
      <c r="L64" s="7">
        <v>194720</v>
      </c>
      <c r="M64" s="7">
        <v>138036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39672.78</v>
      </c>
      <c r="AB64" s="7">
        <v>0</v>
      </c>
      <c r="AC64" s="7">
        <v>0</v>
      </c>
      <c r="AD64" s="19">
        <f t="shared" si="0"/>
        <v>28.74089367990959</v>
      </c>
      <c r="AE64" s="8"/>
      <c r="AF64" s="7"/>
      <c r="AG64" s="8"/>
      <c r="AH64" s="7"/>
    </row>
    <row r="65" spans="1:34" ht="28.5" customHeight="1" outlineLevel="1" x14ac:dyDescent="0.2">
      <c r="A65" s="5" t="s">
        <v>16</v>
      </c>
      <c r="B65" s="6" t="s">
        <v>144</v>
      </c>
      <c r="C65" s="6" t="s">
        <v>145</v>
      </c>
      <c r="D65" s="6" t="s">
        <v>5</v>
      </c>
      <c r="E65" s="6" t="s">
        <v>149</v>
      </c>
      <c r="F65" s="6" t="s">
        <v>17</v>
      </c>
      <c r="G65" s="6"/>
      <c r="H65" s="6"/>
      <c r="I65" s="6"/>
      <c r="J65" s="6"/>
      <c r="K65" s="7">
        <v>0</v>
      </c>
      <c r="L65" s="7">
        <v>119520</v>
      </c>
      <c r="M65" s="7">
        <v>138036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39672.78</v>
      </c>
      <c r="AB65" s="7">
        <v>0</v>
      </c>
      <c r="AC65" s="7">
        <v>0</v>
      </c>
      <c r="AD65" s="19">
        <f t="shared" si="0"/>
        <v>28.74089367990959</v>
      </c>
      <c r="AE65" s="8">
        <v>0.76419615862068968</v>
      </c>
      <c r="AF65" s="7">
        <v>0</v>
      </c>
      <c r="AG65" s="8">
        <v>0</v>
      </c>
      <c r="AH65" s="7">
        <v>0</v>
      </c>
    </row>
    <row r="66" spans="1:34" ht="31.5" customHeight="1" outlineLevel="2" x14ac:dyDescent="0.2">
      <c r="A66" s="5" t="s">
        <v>18</v>
      </c>
      <c r="B66" s="6" t="s">
        <v>144</v>
      </c>
      <c r="C66" s="6" t="s">
        <v>145</v>
      </c>
      <c r="D66" s="6" t="s">
        <v>5</v>
      </c>
      <c r="E66" s="6" t="s">
        <v>149</v>
      </c>
      <c r="F66" s="6" t="s">
        <v>19</v>
      </c>
      <c r="G66" s="6"/>
      <c r="H66" s="6"/>
      <c r="I66" s="6"/>
      <c r="J66" s="6"/>
      <c r="K66" s="7">
        <v>0</v>
      </c>
      <c r="L66" s="7"/>
      <c r="M66" s="7">
        <v>138036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39672.78</v>
      </c>
      <c r="AB66" s="7">
        <v>17000</v>
      </c>
      <c r="AC66" s="7">
        <v>9945.92</v>
      </c>
      <c r="AD66" s="19">
        <f t="shared" si="0"/>
        <v>28.74089367990959</v>
      </c>
      <c r="AE66" s="8">
        <v>0.76419615862068968</v>
      </c>
      <c r="AF66" s="7">
        <v>0</v>
      </c>
      <c r="AG66" s="8">
        <v>0</v>
      </c>
      <c r="AH66" s="7">
        <v>0</v>
      </c>
    </row>
    <row r="67" spans="1:34" ht="90" customHeight="1" outlineLevel="5" x14ac:dyDescent="0.2">
      <c r="A67" s="5" t="s">
        <v>47</v>
      </c>
      <c r="B67" s="6" t="s">
        <v>144</v>
      </c>
      <c r="C67" s="6" t="s">
        <v>145</v>
      </c>
      <c r="D67" s="6" t="s">
        <v>5</v>
      </c>
      <c r="E67" s="6" t="s">
        <v>150</v>
      </c>
      <c r="F67" s="6"/>
      <c r="G67" s="6"/>
      <c r="H67" s="6"/>
      <c r="I67" s="6"/>
      <c r="J67" s="6"/>
      <c r="K67" s="7">
        <v>0</v>
      </c>
      <c r="L67" s="7">
        <v>11140</v>
      </c>
      <c r="M67" s="7">
        <v>11140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19">
        <f t="shared" si="0"/>
        <v>0</v>
      </c>
      <c r="AE67" s="8">
        <v>0.73415396799999999</v>
      </c>
      <c r="AF67" s="7">
        <v>0</v>
      </c>
      <c r="AG67" s="8">
        <v>0</v>
      </c>
      <c r="AH67" s="7">
        <v>0</v>
      </c>
    </row>
    <row r="68" spans="1:34" ht="29.25" customHeight="1" outlineLevel="6" x14ac:dyDescent="0.2">
      <c r="A68" s="5" t="s">
        <v>14</v>
      </c>
      <c r="B68" s="6" t="s">
        <v>144</v>
      </c>
      <c r="C68" s="6" t="s">
        <v>145</v>
      </c>
      <c r="D68" s="6" t="s">
        <v>5</v>
      </c>
      <c r="E68" s="6" t="s">
        <v>150</v>
      </c>
      <c r="F68" s="6" t="s">
        <v>15</v>
      </c>
      <c r="G68" s="6"/>
      <c r="H68" s="6"/>
      <c r="I68" s="6"/>
      <c r="J68" s="6"/>
      <c r="K68" s="7">
        <v>0</v>
      </c>
      <c r="L68" s="7">
        <v>11140</v>
      </c>
      <c r="M68" s="7">
        <v>11140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19">
        <f t="shared" si="0"/>
        <v>0</v>
      </c>
      <c r="AE68" s="8">
        <v>0.731026340160285</v>
      </c>
      <c r="AF68" s="7">
        <v>0</v>
      </c>
      <c r="AG68" s="8">
        <v>0</v>
      </c>
      <c r="AH68" s="7">
        <v>0</v>
      </c>
    </row>
    <row r="69" spans="1:34" ht="25.5" outlineLevel="7" x14ac:dyDescent="0.2">
      <c r="A69" s="5" t="s">
        <v>16</v>
      </c>
      <c r="B69" s="6" t="s">
        <v>144</v>
      </c>
      <c r="C69" s="6" t="s">
        <v>145</v>
      </c>
      <c r="D69" s="6" t="s">
        <v>5</v>
      </c>
      <c r="E69" s="6" t="s">
        <v>150</v>
      </c>
      <c r="F69" s="6" t="s">
        <v>17</v>
      </c>
      <c r="G69" s="6"/>
      <c r="H69" s="6"/>
      <c r="I69" s="6"/>
      <c r="J69" s="6"/>
      <c r="K69" s="7">
        <v>0</v>
      </c>
      <c r="L69" s="7">
        <v>11140</v>
      </c>
      <c r="M69" s="7">
        <v>11140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19">
        <f t="shared" si="0"/>
        <v>0</v>
      </c>
      <c r="AE69" s="8">
        <v>0</v>
      </c>
      <c r="AF69" s="7">
        <v>0</v>
      </c>
      <c r="AG69" s="8">
        <v>0</v>
      </c>
      <c r="AH69" s="7">
        <v>0</v>
      </c>
    </row>
    <row r="70" spans="1:34" ht="28.5" customHeight="1" outlineLevel="7" x14ac:dyDescent="0.2">
      <c r="A70" s="5" t="s">
        <v>18</v>
      </c>
      <c r="B70" s="6" t="s">
        <v>144</v>
      </c>
      <c r="C70" s="6" t="s">
        <v>145</v>
      </c>
      <c r="D70" s="6" t="s">
        <v>5</v>
      </c>
      <c r="E70" s="6" t="s">
        <v>150</v>
      </c>
      <c r="F70" s="6" t="s">
        <v>19</v>
      </c>
      <c r="G70" s="6"/>
      <c r="H70" s="6"/>
      <c r="I70" s="6"/>
      <c r="J70" s="6"/>
      <c r="K70" s="7">
        <v>0</v>
      </c>
      <c r="L70" s="7"/>
      <c r="M70" s="7">
        <v>11140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19">
        <f t="shared" si="0"/>
        <v>0</v>
      </c>
      <c r="AE70" s="8">
        <v>0.73298444642857141</v>
      </c>
      <c r="AF70" s="7">
        <v>0</v>
      </c>
      <c r="AG70" s="8">
        <v>0</v>
      </c>
      <c r="AH70" s="7">
        <v>0</v>
      </c>
    </row>
    <row r="71" spans="1:34" ht="15" customHeight="1" outlineLevel="7" x14ac:dyDescent="0.2">
      <c r="A71" s="5" t="s">
        <v>57</v>
      </c>
      <c r="B71" s="6" t="s">
        <v>144</v>
      </c>
      <c r="C71" s="6" t="s">
        <v>145</v>
      </c>
      <c r="D71" s="6" t="s">
        <v>5</v>
      </c>
      <c r="E71" s="6" t="s">
        <v>152</v>
      </c>
      <c r="F71" s="6"/>
      <c r="G71" s="6"/>
      <c r="H71" s="6"/>
      <c r="I71" s="6"/>
      <c r="J71" s="6"/>
      <c r="K71" s="7">
        <v>0</v>
      </c>
      <c r="L71" s="7"/>
      <c r="M71" s="7">
        <v>858294.3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24000</v>
      </c>
      <c r="AB71" s="7">
        <v>0</v>
      </c>
      <c r="AC71" s="7">
        <v>0</v>
      </c>
      <c r="AD71" s="19">
        <f t="shared" si="0"/>
        <v>2.7962436660711831</v>
      </c>
      <c r="AE71" s="8">
        <v>0</v>
      </c>
      <c r="AF71" s="7">
        <v>0</v>
      </c>
      <c r="AG71" s="8">
        <v>0</v>
      </c>
      <c r="AH71" s="7">
        <v>0</v>
      </c>
    </row>
    <row r="72" spans="1:34" ht="30" customHeight="1" outlineLevel="6" x14ac:dyDescent="0.2">
      <c r="A72" s="5" t="s">
        <v>14</v>
      </c>
      <c r="B72" s="6" t="s">
        <v>144</v>
      </c>
      <c r="C72" s="6" t="s">
        <v>145</v>
      </c>
      <c r="D72" s="6" t="s">
        <v>5</v>
      </c>
      <c r="E72" s="6" t="s">
        <v>152</v>
      </c>
      <c r="F72" s="6" t="s">
        <v>15</v>
      </c>
      <c r="G72" s="6"/>
      <c r="H72" s="6"/>
      <c r="I72" s="6"/>
      <c r="J72" s="6"/>
      <c r="K72" s="7">
        <v>0</v>
      </c>
      <c r="L72" s="7"/>
      <c r="M72" s="7">
        <v>858294.3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24000</v>
      </c>
      <c r="AB72" s="7">
        <v>0</v>
      </c>
      <c r="AC72" s="7">
        <v>0</v>
      </c>
      <c r="AD72" s="19">
        <f t="shared" si="0"/>
        <v>2.7962436660711831</v>
      </c>
      <c r="AE72" s="8">
        <v>0.76182601755786117</v>
      </c>
      <c r="AF72" s="7">
        <v>0</v>
      </c>
      <c r="AG72" s="8">
        <v>0</v>
      </c>
      <c r="AH72" s="7">
        <v>0</v>
      </c>
    </row>
    <row r="73" spans="1:34" ht="30" customHeight="1" outlineLevel="6" x14ac:dyDescent="0.2">
      <c r="A73" s="5" t="s">
        <v>16</v>
      </c>
      <c r="B73" s="6" t="s">
        <v>144</v>
      </c>
      <c r="C73" s="6" t="s">
        <v>145</v>
      </c>
      <c r="D73" s="6" t="s">
        <v>5</v>
      </c>
      <c r="E73" s="6" t="s">
        <v>152</v>
      </c>
      <c r="F73" s="6" t="s">
        <v>17</v>
      </c>
      <c r="G73" s="6"/>
      <c r="H73" s="6"/>
      <c r="I73" s="6"/>
      <c r="J73" s="6"/>
      <c r="K73" s="7"/>
      <c r="L73" s="7"/>
      <c r="M73" s="7">
        <v>858294.3</v>
      </c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>
        <v>24000</v>
      </c>
      <c r="AB73" s="7"/>
      <c r="AC73" s="7"/>
      <c r="AD73" s="19">
        <f t="shared" si="0"/>
        <v>2.7962436660711831</v>
      </c>
      <c r="AE73" s="8"/>
      <c r="AF73" s="7"/>
      <c r="AG73" s="8"/>
      <c r="AH73" s="7"/>
    </row>
    <row r="74" spans="1:34" ht="26.25" customHeight="1" outlineLevel="7" x14ac:dyDescent="0.2">
      <c r="A74" s="5" t="s">
        <v>58</v>
      </c>
      <c r="B74" s="6" t="s">
        <v>144</v>
      </c>
      <c r="C74" s="6" t="s">
        <v>145</v>
      </c>
      <c r="D74" s="6" t="s">
        <v>5</v>
      </c>
      <c r="E74" s="6" t="s">
        <v>152</v>
      </c>
      <c r="F74" s="6" t="s">
        <v>59</v>
      </c>
      <c r="G74" s="6"/>
      <c r="H74" s="6"/>
      <c r="I74" s="6"/>
      <c r="J74" s="6"/>
      <c r="K74" s="7">
        <v>0</v>
      </c>
      <c r="L74" s="7"/>
      <c r="M74" s="7">
        <v>858294.3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24000</v>
      </c>
      <c r="AB74" s="7">
        <v>0</v>
      </c>
      <c r="AC74" s="7">
        <v>0</v>
      </c>
      <c r="AD74" s="19">
        <f t="shared" si="0"/>
        <v>2.7962436660711831</v>
      </c>
      <c r="AE74" s="8">
        <v>0</v>
      </c>
      <c r="AF74" s="7">
        <v>0</v>
      </c>
      <c r="AG74" s="8">
        <v>0</v>
      </c>
      <c r="AH74" s="7">
        <v>0</v>
      </c>
    </row>
    <row r="75" spans="1:34" ht="16.5" customHeight="1" outlineLevel="7" x14ac:dyDescent="0.2">
      <c r="A75" s="5" t="s">
        <v>48</v>
      </c>
      <c r="B75" s="6" t="s">
        <v>144</v>
      </c>
      <c r="C75" s="6" t="s">
        <v>145</v>
      </c>
      <c r="D75" s="6" t="s">
        <v>5</v>
      </c>
      <c r="E75" s="6" t="s">
        <v>153</v>
      </c>
      <c r="F75" s="6"/>
      <c r="G75" s="6"/>
      <c r="H75" s="6"/>
      <c r="I75" s="6"/>
      <c r="J75" s="6"/>
      <c r="K75" s="7">
        <v>0</v>
      </c>
      <c r="L75" s="7">
        <v>1000000</v>
      </c>
      <c r="M75" s="7">
        <v>400000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19">
        <f t="shared" si="0"/>
        <v>0</v>
      </c>
      <c r="AE75" s="8">
        <v>0.76182601755786117</v>
      </c>
      <c r="AF75" s="7">
        <v>0</v>
      </c>
      <c r="AG75" s="8">
        <v>0</v>
      </c>
      <c r="AH75" s="7">
        <v>0</v>
      </c>
    </row>
    <row r="76" spans="1:34" ht="15.75" customHeight="1" outlineLevel="6" x14ac:dyDescent="0.2">
      <c r="A76" s="5" t="s">
        <v>20</v>
      </c>
      <c r="B76" s="6" t="s">
        <v>144</v>
      </c>
      <c r="C76" s="6" t="s">
        <v>145</v>
      </c>
      <c r="D76" s="6" t="s">
        <v>5</v>
      </c>
      <c r="E76" s="6" t="s">
        <v>153</v>
      </c>
      <c r="F76" s="6" t="s">
        <v>21</v>
      </c>
      <c r="G76" s="6"/>
      <c r="H76" s="6"/>
      <c r="I76" s="6"/>
      <c r="J76" s="6"/>
      <c r="K76" s="7">
        <v>0</v>
      </c>
      <c r="L76" s="7">
        <v>1000000</v>
      </c>
      <c r="M76" s="7">
        <v>400000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19">
        <f t="shared" si="0"/>
        <v>0</v>
      </c>
      <c r="AE76" s="8">
        <v>0.76063529411764708</v>
      </c>
      <c r="AF76" s="7">
        <v>0</v>
      </c>
      <c r="AG76" s="8">
        <v>0</v>
      </c>
      <c r="AH76" s="7">
        <v>0</v>
      </c>
    </row>
    <row r="77" spans="1:34" ht="40.5" customHeight="1" outlineLevel="6" x14ac:dyDescent="0.2">
      <c r="A77" s="5" t="s">
        <v>49</v>
      </c>
      <c r="B77" s="6" t="s">
        <v>144</v>
      </c>
      <c r="C77" s="6" t="s">
        <v>145</v>
      </c>
      <c r="D77" s="6" t="s">
        <v>5</v>
      </c>
      <c r="E77" s="6" t="s">
        <v>153</v>
      </c>
      <c r="F77" s="6" t="s">
        <v>50</v>
      </c>
      <c r="G77" s="6"/>
      <c r="H77" s="6"/>
      <c r="I77" s="6"/>
      <c r="J77" s="6"/>
      <c r="K77" s="7">
        <v>0</v>
      </c>
      <c r="L77" s="7">
        <v>1000000</v>
      </c>
      <c r="M77" s="7">
        <v>400000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19">
        <f t="shared" si="0"/>
        <v>0</v>
      </c>
      <c r="AE77" s="8"/>
      <c r="AF77" s="7"/>
      <c r="AG77" s="8"/>
      <c r="AH77" s="7"/>
    </row>
    <row r="78" spans="1:34" ht="24.75" customHeight="1" outlineLevel="7" x14ac:dyDescent="0.2">
      <c r="A78" s="5" t="s">
        <v>51</v>
      </c>
      <c r="B78" s="6" t="s">
        <v>144</v>
      </c>
      <c r="C78" s="6" t="s">
        <v>145</v>
      </c>
      <c r="D78" s="6" t="s">
        <v>5</v>
      </c>
      <c r="E78" s="6" t="s">
        <v>154</v>
      </c>
      <c r="F78" s="6"/>
      <c r="G78" s="6"/>
      <c r="H78" s="6"/>
      <c r="I78" s="6"/>
      <c r="J78" s="6"/>
      <c r="K78" s="7">
        <v>0</v>
      </c>
      <c r="L78" s="7">
        <v>2147000</v>
      </c>
      <c r="M78" s="7">
        <v>2147000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1291995</v>
      </c>
      <c r="AB78" s="7">
        <v>0</v>
      </c>
      <c r="AC78" s="7">
        <v>0</v>
      </c>
      <c r="AD78" s="19">
        <f t="shared" si="0"/>
        <v>60.176758267349797</v>
      </c>
      <c r="AE78" s="8">
        <v>0.76063529411764708</v>
      </c>
      <c r="AF78" s="7">
        <v>0</v>
      </c>
      <c r="AG78" s="8">
        <v>0</v>
      </c>
      <c r="AH78" s="7">
        <v>0</v>
      </c>
    </row>
    <row r="79" spans="1:34" ht="29.25" customHeight="1" outlineLevel="5" x14ac:dyDescent="0.2">
      <c r="A79" s="5" t="s">
        <v>14</v>
      </c>
      <c r="B79" s="6" t="s">
        <v>144</v>
      </c>
      <c r="C79" s="6" t="s">
        <v>145</v>
      </c>
      <c r="D79" s="6" t="s">
        <v>5</v>
      </c>
      <c r="E79" s="6" t="s">
        <v>154</v>
      </c>
      <c r="F79" s="6" t="s">
        <v>15</v>
      </c>
      <c r="G79" s="6"/>
      <c r="H79" s="6"/>
      <c r="I79" s="6"/>
      <c r="J79" s="6"/>
      <c r="K79" s="7">
        <v>0</v>
      </c>
      <c r="L79" s="7">
        <v>2147000</v>
      </c>
      <c r="M79" s="7">
        <v>2147000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1291995</v>
      </c>
      <c r="AB79" s="7">
        <v>0</v>
      </c>
      <c r="AC79" s="7">
        <v>0</v>
      </c>
      <c r="AD79" s="19">
        <f t="shared" si="0"/>
        <v>60.176758267349797</v>
      </c>
      <c r="AE79" s="8">
        <v>0.95195985000000005</v>
      </c>
      <c r="AF79" s="7">
        <v>0</v>
      </c>
      <c r="AG79" s="8">
        <v>0</v>
      </c>
      <c r="AH79" s="7">
        <v>0</v>
      </c>
    </row>
    <row r="80" spans="1:34" ht="25.5" customHeight="1" outlineLevel="6" x14ac:dyDescent="0.2">
      <c r="A80" s="5" t="s">
        <v>16</v>
      </c>
      <c r="B80" s="6" t="s">
        <v>144</v>
      </c>
      <c r="C80" s="6" t="s">
        <v>145</v>
      </c>
      <c r="D80" s="6" t="s">
        <v>5</v>
      </c>
      <c r="E80" s="6" t="s">
        <v>154</v>
      </c>
      <c r="F80" s="6" t="s">
        <v>17</v>
      </c>
      <c r="G80" s="6"/>
      <c r="H80" s="6"/>
      <c r="I80" s="6"/>
      <c r="J80" s="6"/>
      <c r="K80" s="7">
        <v>0</v>
      </c>
      <c r="L80" s="7">
        <v>2147000</v>
      </c>
      <c r="M80" s="7">
        <v>2147000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1291995</v>
      </c>
      <c r="AB80" s="7">
        <v>0</v>
      </c>
      <c r="AC80" s="7">
        <v>0</v>
      </c>
      <c r="AD80" s="19">
        <f t="shared" si="0"/>
        <v>60.176758267349797</v>
      </c>
      <c r="AE80" s="8">
        <v>0.60176758267349795</v>
      </c>
      <c r="AF80" s="7">
        <v>0</v>
      </c>
      <c r="AG80" s="8">
        <v>0</v>
      </c>
      <c r="AH80" s="7">
        <v>0</v>
      </c>
    </row>
    <row r="81" spans="1:34" ht="26.25" customHeight="1" outlineLevel="7" x14ac:dyDescent="0.2">
      <c r="A81" s="5" t="s">
        <v>18</v>
      </c>
      <c r="B81" s="6" t="s">
        <v>144</v>
      </c>
      <c r="C81" s="6" t="s">
        <v>145</v>
      </c>
      <c r="D81" s="6" t="s">
        <v>5</v>
      </c>
      <c r="E81" s="6" t="s">
        <v>154</v>
      </c>
      <c r="F81" s="6" t="s">
        <v>19</v>
      </c>
      <c r="G81" s="6"/>
      <c r="H81" s="6"/>
      <c r="I81" s="6"/>
      <c r="J81" s="6"/>
      <c r="K81" s="7">
        <v>0</v>
      </c>
      <c r="L81" s="7"/>
      <c r="M81" s="7">
        <v>2147000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1291995</v>
      </c>
      <c r="AB81" s="7">
        <v>1262295</v>
      </c>
      <c r="AC81" s="7">
        <v>1262295</v>
      </c>
      <c r="AD81" s="19">
        <f t="shared" si="0"/>
        <v>60.176758267349797</v>
      </c>
      <c r="AE81" s="8">
        <v>0</v>
      </c>
      <c r="AF81" s="7">
        <v>0</v>
      </c>
      <c r="AG81" s="8">
        <v>0</v>
      </c>
      <c r="AH81" s="7">
        <v>0</v>
      </c>
    </row>
    <row r="82" spans="1:34" ht="82.5" customHeight="1" outlineLevel="7" x14ac:dyDescent="0.2">
      <c r="A82" s="5" t="s">
        <v>52</v>
      </c>
      <c r="B82" s="6" t="s">
        <v>144</v>
      </c>
      <c r="C82" s="6" t="s">
        <v>145</v>
      </c>
      <c r="D82" s="6" t="s">
        <v>5</v>
      </c>
      <c r="E82" s="6" t="s">
        <v>155</v>
      </c>
      <c r="F82" s="6"/>
      <c r="G82" s="6"/>
      <c r="H82" s="6"/>
      <c r="I82" s="6"/>
      <c r="J82" s="6"/>
      <c r="K82" s="7">
        <v>0</v>
      </c>
      <c r="L82" s="7"/>
      <c r="M82" s="7">
        <v>8935252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8935252</v>
      </c>
      <c r="AB82" s="7">
        <v>8935252</v>
      </c>
      <c r="AC82" s="7">
        <v>8935252</v>
      </c>
      <c r="AD82" s="19">
        <f t="shared" si="0"/>
        <v>100</v>
      </c>
      <c r="AE82" s="8">
        <v>0.60176758267349795</v>
      </c>
      <c r="AF82" s="7">
        <v>0</v>
      </c>
      <c r="AG82" s="8">
        <v>0</v>
      </c>
      <c r="AH82" s="7">
        <v>0</v>
      </c>
    </row>
    <row r="83" spans="1:34" ht="29.25" customHeight="1" outlineLevel="5" x14ac:dyDescent="0.2">
      <c r="A83" s="5" t="s">
        <v>14</v>
      </c>
      <c r="B83" s="6" t="s">
        <v>144</v>
      </c>
      <c r="C83" s="6" t="s">
        <v>145</v>
      </c>
      <c r="D83" s="6" t="s">
        <v>5</v>
      </c>
      <c r="E83" s="6" t="s">
        <v>155</v>
      </c>
      <c r="F83" s="6" t="s">
        <v>15</v>
      </c>
      <c r="G83" s="6"/>
      <c r="H83" s="6"/>
      <c r="I83" s="6"/>
      <c r="J83" s="6"/>
      <c r="K83" s="7">
        <v>0</v>
      </c>
      <c r="L83" s="7"/>
      <c r="M83" s="7">
        <v>8935252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8935252</v>
      </c>
      <c r="AB83" s="7">
        <v>8935252</v>
      </c>
      <c r="AC83" s="7">
        <v>8935252</v>
      </c>
      <c r="AD83" s="19">
        <f t="shared" si="0"/>
        <v>100</v>
      </c>
      <c r="AE83" s="8">
        <v>1</v>
      </c>
      <c r="AF83" s="7">
        <v>0</v>
      </c>
      <c r="AG83" s="8">
        <v>0</v>
      </c>
      <c r="AH83" s="7">
        <v>0</v>
      </c>
    </row>
    <row r="84" spans="1:34" ht="29.25" customHeight="1" outlineLevel="5" x14ac:dyDescent="0.2">
      <c r="A84" s="5" t="s">
        <v>16</v>
      </c>
      <c r="B84" s="6" t="s">
        <v>144</v>
      </c>
      <c r="C84" s="6" t="s">
        <v>145</v>
      </c>
      <c r="D84" s="6" t="s">
        <v>5</v>
      </c>
      <c r="E84" s="6" t="s">
        <v>155</v>
      </c>
      <c r="F84" s="6" t="s">
        <v>17</v>
      </c>
      <c r="G84" s="6"/>
      <c r="H84" s="6"/>
      <c r="I84" s="6"/>
      <c r="J84" s="6"/>
      <c r="K84" s="7"/>
      <c r="L84" s="7"/>
      <c r="M84" s="7">
        <v>8935252</v>
      </c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>
        <v>8935252</v>
      </c>
      <c r="AB84" s="7"/>
      <c r="AC84" s="7"/>
      <c r="AD84" s="19">
        <f t="shared" si="0"/>
        <v>100</v>
      </c>
      <c r="AE84" s="8"/>
      <c r="AF84" s="7"/>
      <c r="AG84" s="8"/>
      <c r="AH84" s="7"/>
    </row>
    <row r="85" spans="1:34" ht="27.75" customHeight="1" outlineLevel="6" x14ac:dyDescent="0.2">
      <c r="A85" s="5" t="s">
        <v>18</v>
      </c>
      <c r="B85" s="6" t="s">
        <v>144</v>
      </c>
      <c r="C85" s="6" t="s">
        <v>145</v>
      </c>
      <c r="D85" s="6" t="s">
        <v>5</v>
      </c>
      <c r="E85" s="6" t="s">
        <v>155</v>
      </c>
      <c r="F85" s="6" t="s">
        <v>19</v>
      </c>
      <c r="G85" s="6"/>
      <c r="H85" s="6"/>
      <c r="I85" s="6"/>
      <c r="J85" s="6"/>
      <c r="K85" s="7">
        <v>0</v>
      </c>
      <c r="L85" s="7"/>
      <c r="M85" s="7">
        <v>8935252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8935252</v>
      </c>
      <c r="AB85" s="7">
        <v>8935252</v>
      </c>
      <c r="AC85" s="7">
        <v>8935252</v>
      </c>
      <c r="AD85" s="19">
        <f t="shared" si="0"/>
        <v>100</v>
      </c>
      <c r="AE85" s="8">
        <v>1</v>
      </c>
      <c r="AF85" s="7">
        <v>0</v>
      </c>
      <c r="AG85" s="8">
        <v>0</v>
      </c>
      <c r="AH85" s="7">
        <v>0</v>
      </c>
    </row>
    <row r="86" spans="1:34" ht="27.75" customHeight="1" outlineLevel="7" x14ac:dyDescent="0.2">
      <c r="A86" s="5" t="s">
        <v>74</v>
      </c>
      <c r="B86" s="6" t="s">
        <v>144</v>
      </c>
      <c r="C86" s="6" t="s">
        <v>145</v>
      </c>
      <c r="D86" s="6" t="s">
        <v>5</v>
      </c>
      <c r="E86" s="6" t="s">
        <v>156</v>
      </c>
      <c r="F86" s="6"/>
      <c r="G86" s="6"/>
      <c r="H86" s="6"/>
      <c r="I86" s="6"/>
      <c r="J86" s="6"/>
      <c r="K86" s="7">
        <v>0</v>
      </c>
      <c r="L86" s="7"/>
      <c r="M86" s="7">
        <v>797445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797445</v>
      </c>
      <c r="AC86" s="7">
        <v>0</v>
      </c>
      <c r="AD86" s="19">
        <f t="shared" si="0"/>
        <v>0</v>
      </c>
      <c r="AE86" s="8">
        <v>1</v>
      </c>
      <c r="AF86" s="7">
        <v>0</v>
      </c>
      <c r="AG86" s="8">
        <v>0</v>
      </c>
      <c r="AH86" s="7">
        <v>0</v>
      </c>
    </row>
    <row r="87" spans="1:34" ht="16.5" customHeight="1" outlineLevel="2" x14ac:dyDescent="0.2">
      <c r="A87" s="5" t="s">
        <v>70</v>
      </c>
      <c r="B87" s="6" t="s">
        <v>144</v>
      </c>
      <c r="C87" s="6" t="s">
        <v>145</v>
      </c>
      <c r="D87" s="6" t="s">
        <v>5</v>
      </c>
      <c r="E87" s="6" t="s">
        <v>156</v>
      </c>
      <c r="F87" s="6" t="s">
        <v>71</v>
      </c>
      <c r="G87" s="6"/>
      <c r="H87" s="6"/>
      <c r="I87" s="6"/>
      <c r="J87" s="6"/>
      <c r="K87" s="7">
        <v>0</v>
      </c>
      <c r="L87" s="7"/>
      <c r="M87" s="7">
        <v>797445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797445</v>
      </c>
      <c r="AC87" s="7">
        <v>0</v>
      </c>
      <c r="AD87" s="19">
        <f t="shared" si="0"/>
        <v>0</v>
      </c>
      <c r="AE87" s="8">
        <v>0.75167686157850699</v>
      </c>
      <c r="AF87" s="7">
        <v>0</v>
      </c>
      <c r="AG87" s="8">
        <v>0</v>
      </c>
      <c r="AH87" s="7">
        <v>0</v>
      </c>
    </row>
    <row r="88" spans="1:34" ht="27" customHeight="1" outlineLevel="5" x14ac:dyDescent="0.2">
      <c r="A88" s="5" t="s">
        <v>131</v>
      </c>
      <c r="B88" s="6" t="s">
        <v>144</v>
      </c>
      <c r="C88" s="6" t="s">
        <v>145</v>
      </c>
      <c r="D88" s="6" t="s">
        <v>5</v>
      </c>
      <c r="E88" s="6" t="s">
        <v>156</v>
      </c>
      <c r="F88" s="6" t="s">
        <v>132</v>
      </c>
      <c r="G88" s="6"/>
      <c r="H88" s="6"/>
      <c r="I88" s="6"/>
      <c r="J88" s="6"/>
      <c r="K88" s="7"/>
      <c r="L88" s="7"/>
      <c r="M88" s="7">
        <v>797445</v>
      </c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>
        <v>0</v>
      </c>
      <c r="AB88" s="7"/>
      <c r="AC88" s="7"/>
      <c r="AD88" s="19">
        <f t="shared" si="0"/>
        <v>0</v>
      </c>
      <c r="AE88" s="8">
        <v>9.0900826371148824E-2</v>
      </c>
      <c r="AF88" s="7">
        <v>0</v>
      </c>
      <c r="AG88" s="8">
        <v>0</v>
      </c>
      <c r="AH88" s="7">
        <v>0</v>
      </c>
    </row>
    <row r="89" spans="1:34" ht="15" customHeight="1" outlineLevel="6" x14ac:dyDescent="0.2">
      <c r="A89" s="5" t="s">
        <v>75</v>
      </c>
      <c r="B89" s="6" t="s">
        <v>144</v>
      </c>
      <c r="C89" s="6" t="s">
        <v>145</v>
      </c>
      <c r="D89" s="6" t="s">
        <v>5</v>
      </c>
      <c r="E89" s="6" t="s">
        <v>156</v>
      </c>
      <c r="F89" s="6" t="s">
        <v>76</v>
      </c>
      <c r="G89" s="6"/>
      <c r="H89" s="6"/>
      <c r="I89" s="6"/>
      <c r="J89" s="6"/>
      <c r="K89" s="7">
        <v>0</v>
      </c>
      <c r="L89" s="7"/>
      <c r="M89" s="7">
        <v>797445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797445</v>
      </c>
      <c r="AC89" s="7">
        <v>0</v>
      </c>
      <c r="AD89" s="19">
        <f t="shared" si="0"/>
        <v>0</v>
      </c>
      <c r="AE89" s="8">
        <v>9.0900826371148824E-2</v>
      </c>
      <c r="AF89" s="7">
        <v>0</v>
      </c>
      <c r="AG89" s="8">
        <v>0</v>
      </c>
      <c r="AH89" s="7">
        <v>0</v>
      </c>
    </row>
    <row r="90" spans="1:34" ht="28.5" customHeight="1" outlineLevel="7" x14ac:dyDescent="0.2">
      <c r="A90" s="5" t="s">
        <v>77</v>
      </c>
      <c r="B90" s="6" t="s">
        <v>144</v>
      </c>
      <c r="C90" s="6" t="s">
        <v>145</v>
      </c>
      <c r="D90" s="6" t="s">
        <v>5</v>
      </c>
      <c r="E90" s="6" t="s">
        <v>157</v>
      </c>
      <c r="F90" s="6"/>
      <c r="G90" s="6"/>
      <c r="H90" s="6"/>
      <c r="I90" s="6"/>
      <c r="J90" s="6"/>
      <c r="K90" s="7">
        <v>0</v>
      </c>
      <c r="L90" s="7">
        <v>450000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19">
        <v>0</v>
      </c>
      <c r="AE90" s="8">
        <v>9.0900826371148824E-2</v>
      </c>
      <c r="AF90" s="7">
        <v>0</v>
      </c>
      <c r="AG90" s="8">
        <v>0</v>
      </c>
      <c r="AH90" s="7">
        <v>0</v>
      </c>
    </row>
    <row r="91" spans="1:34" ht="17.25" customHeight="1" outlineLevel="5" x14ac:dyDescent="0.2">
      <c r="A91" s="5" t="s">
        <v>70</v>
      </c>
      <c r="B91" s="6" t="s">
        <v>144</v>
      </c>
      <c r="C91" s="6" t="s">
        <v>145</v>
      </c>
      <c r="D91" s="6" t="s">
        <v>5</v>
      </c>
      <c r="E91" s="6" t="s">
        <v>157</v>
      </c>
      <c r="F91" s="6" t="s">
        <v>71</v>
      </c>
      <c r="G91" s="6"/>
      <c r="H91" s="6"/>
      <c r="I91" s="6"/>
      <c r="J91" s="6"/>
      <c r="K91" s="7">
        <v>0</v>
      </c>
      <c r="L91" s="7">
        <v>450000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19">
        <v>0</v>
      </c>
      <c r="AE91" s="8">
        <v>2.7962436660711833E-2</v>
      </c>
      <c r="AF91" s="7">
        <v>0</v>
      </c>
      <c r="AG91" s="8">
        <v>0</v>
      </c>
      <c r="AH91" s="7">
        <v>0</v>
      </c>
    </row>
    <row r="92" spans="1:34" ht="26.25" customHeight="1" outlineLevel="6" x14ac:dyDescent="0.2">
      <c r="A92" s="5" t="s">
        <v>133</v>
      </c>
      <c r="B92" s="6" t="s">
        <v>144</v>
      </c>
      <c r="C92" s="6" t="s">
        <v>145</v>
      </c>
      <c r="D92" s="6" t="s">
        <v>5</v>
      </c>
      <c r="E92" s="6" t="s">
        <v>157</v>
      </c>
      <c r="F92" s="6" t="s">
        <v>132</v>
      </c>
      <c r="G92" s="6"/>
      <c r="H92" s="6"/>
      <c r="I92" s="6"/>
      <c r="J92" s="6"/>
      <c r="K92" s="7"/>
      <c r="L92" s="7">
        <v>450000</v>
      </c>
      <c r="M92" s="7">
        <v>0</v>
      </c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>
        <v>0</v>
      </c>
      <c r="AB92" s="7"/>
      <c r="AC92" s="7"/>
      <c r="AD92" s="19">
        <v>0</v>
      </c>
      <c r="AE92" s="8">
        <v>2.7962436660711833E-2</v>
      </c>
      <c r="AF92" s="7">
        <v>0</v>
      </c>
      <c r="AG92" s="8">
        <v>0</v>
      </c>
      <c r="AH92" s="7">
        <v>0</v>
      </c>
    </row>
    <row r="93" spans="1:34" ht="15" customHeight="1" outlineLevel="7" x14ac:dyDescent="0.2">
      <c r="A93" s="5" t="s">
        <v>75</v>
      </c>
      <c r="B93" s="6" t="s">
        <v>144</v>
      </c>
      <c r="C93" s="6" t="s">
        <v>145</v>
      </c>
      <c r="D93" s="6" t="s">
        <v>5</v>
      </c>
      <c r="E93" s="6" t="s">
        <v>157</v>
      </c>
      <c r="F93" s="6" t="s">
        <v>76</v>
      </c>
      <c r="G93" s="6"/>
      <c r="H93" s="6"/>
      <c r="I93" s="6"/>
      <c r="J93" s="6"/>
      <c r="K93" s="7">
        <v>0</v>
      </c>
      <c r="L93" s="7">
        <v>450000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19">
        <v>0</v>
      </c>
      <c r="AE93" s="8">
        <v>2.7962436660711833E-2</v>
      </c>
      <c r="AF93" s="7">
        <v>0</v>
      </c>
      <c r="AG93" s="8">
        <v>0</v>
      </c>
      <c r="AH93" s="7">
        <v>0</v>
      </c>
    </row>
    <row r="94" spans="1:34" ht="25.5" customHeight="1" outlineLevel="5" x14ac:dyDescent="0.2">
      <c r="A94" s="5" t="s">
        <v>69</v>
      </c>
      <c r="B94" s="6" t="s">
        <v>144</v>
      </c>
      <c r="C94" s="6" t="s">
        <v>145</v>
      </c>
      <c r="D94" s="6" t="s">
        <v>5</v>
      </c>
      <c r="E94" s="6" t="s">
        <v>158</v>
      </c>
      <c r="F94" s="6"/>
      <c r="G94" s="6"/>
      <c r="H94" s="6"/>
      <c r="I94" s="6"/>
      <c r="J94" s="6"/>
      <c r="K94" s="7">
        <v>0</v>
      </c>
      <c r="L94" s="7">
        <v>2700000</v>
      </c>
      <c r="M94" s="7">
        <v>2700000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2025862.52</v>
      </c>
      <c r="AB94" s="7">
        <v>2038653</v>
      </c>
      <c r="AC94" s="7">
        <v>2025862.52</v>
      </c>
      <c r="AD94" s="19">
        <f t="shared" si="0"/>
        <v>75.031945185185194</v>
      </c>
      <c r="AE94" s="8">
        <v>0.54559500000000005</v>
      </c>
      <c r="AF94" s="7">
        <v>0</v>
      </c>
      <c r="AG94" s="8">
        <v>0</v>
      </c>
      <c r="AH94" s="7">
        <v>0</v>
      </c>
    </row>
    <row r="95" spans="1:34" ht="19.5" customHeight="1" outlineLevel="6" x14ac:dyDescent="0.2">
      <c r="A95" s="5" t="s">
        <v>70</v>
      </c>
      <c r="B95" s="6" t="s">
        <v>144</v>
      </c>
      <c r="C95" s="6" t="s">
        <v>145</v>
      </c>
      <c r="D95" s="6" t="s">
        <v>5</v>
      </c>
      <c r="E95" s="6" t="s">
        <v>158</v>
      </c>
      <c r="F95" s="6" t="s">
        <v>71</v>
      </c>
      <c r="G95" s="6"/>
      <c r="H95" s="6"/>
      <c r="I95" s="6"/>
      <c r="J95" s="6"/>
      <c r="K95" s="7">
        <v>0</v>
      </c>
      <c r="L95" s="7">
        <v>2700000</v>
      </c>
      <c r="M95" s="7">
        <v>2700000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2025862.52</v>
      </c>
      <c r="AB95" s="7">
        <v>2038653</v>
      </c>
      <c r="AC95" s="7">
        <v>2025862.52</v>
      </c>
      <c r="AD95" s="19">
        <f t="shared" si="0"/>
        <v>75.031945185185194</v>
      </c>
      <c r="AE95" s="8">
        <v>0</v>
      </c>
      <c r="AF95" s="7">
        <v>0</v>
      </c>
      <c r="AG95" s="8">
        <v>0</v>
      </c>
      <c r="AH95" s="7">
        <v>0</v>
      </c>
    </row>
    <row r="96" spans="1:34" ht="15.75" customHeight="1" outlineLevel="7" x14ac:dyDescent="0.2">
      <c r="A96" s="5" t="s">
        <v>129</v>
      </c>
      <c r="B96" s="6" t="s">
        <v>144</v>
      </c>
      <c r="C96" s="6" t="s">
        <v>145</v>
      </c>
      <c r="D96" s="6" t="s">
        <v>5</v>
      </c>
      <c r="E96" s="6" t="s">
        <v>158</v>
      </c>
      <c r="F96" s="6" t="s">
        <v>130</v>
      </c>
      <c r="G96" s="6"/>
      <c r="H96" s="6"/>
      <c r="I96" s="6"/>
      <c r="J96" s="6"/>
      <c r="K96" s="7"/>
      <c r="L96" s="7">
        <v>2700000</v>
      </c>
      <c r="M96" s="7">
        <v>2700000</v>
      </c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>
        <v>2025862.52</v>
      </c>
      <c r="AB96" s="7"/>
      <c r="AC96" s="7"/>
      <c r="AD96" s="19">
        <f t="shared" si="0"/>
        <v>75.031945185185194</v>
      </c>
      <c r="AE96" s="8">
        <v>0</v>
      </c>
      <c r="AF96" s="7">
        <v>0</v>
      </c>
      <c r="AG96" s="8">
        <v>0</v>
      </c>
      <c r="AH96" s="7">
        <v>0</v>
      </c>
    </row>
    <row r="97" spans="1:34" ht="15" customHeight="1" outlineLevel="6" x14ac:dyDescent="0.2">
      <c r="A97" s="5" t="s">
        <v>72</v>
      </c>
      <c r="B97" s="6" t="s">
        <v>144</v>
      </c>
      <c r="C97" s="6" t="s">
        <v>145</v>
      </c>
      <c r="D97" s="6" t="s">
        <v>5</v>
      </c>
      <c r="E97" s="6" t="s">
        <v>158</v>
      </c>
      <c r="F97" s="6" t="s">
        <v>73</v>
      </c>
      <c r="G97" s="6"/>
      <c r="H97" s="6"/>
      <c r="I97" s="6"/>
      <c r="J97" s="6"/>
      <c r="K97" s="7">
        <v>0</v>
      </c>
      <c r="L97" s="7">
        <v>2700000</v>
      </c>
      <c r="M97" s="7">
        <v>2700000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2025862.52</v>
      </c>
      <c r="AB97" s="7">
        <v>2038653</v>
      </c>
      <c r="AC97" s="7">
        <v>2025862.52</v>
      </c>
      <c r="AD97" s="19">
        <f t="shared" si="0"/>
        <v>75.031945185185194</v>
      </c>
      <c r="AE97" s="8">
        <v>0</v>
      </c>
      <c r="AF97" s="7">
        <v>0</v>
      </c>
      <c r="AG97" s="8">
        <v>0</v>
      </c>
      <c r="AH97" s="7">
        <v>0</v>
      </c>
    </row>
    <row r="98" spans="1:34" ht="64.5" customHeight="1" outlineLevel="7" x14ac:dyDescent="0.2">
      <c r="A98" s="5" t="s">
        <v>81</v>
      </c>
      <c r="B98" s="6" t="s">
        <v>144</v>
      </c>
      <c r="C98" s="6" t="s">
        <v>145</v>
      </c>
      <c r="D98" s="6" t="s">
        <v>5</v>
      </c>
      <c r="E98" s="6" t="s">
        <v>159</v>
      </c>
      <c r="F98" s="6"/>
      <c r="G98" s="6"/>
      <c r="H98" s="6"/>
      <c r="I98" s="6"/>
      <c r="J98" s="6"/>
      <c r="K98" s="7">
        <v>0</v>
      </c>
      <c r="L98" s="7">
        <v>493500</v>
      </c>
      <c r="M98" s="7">
        <v>458955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337929.79</v>
      </c>
      <c r="AB98" s="7">
        <v>0</v>
      </c>
      <c r="AC98" s="7">
        <v>0</v>
      </c>
      <c r="AD98" s="19">
        <f t="shared" si="0"/>
        <v>73.630266583869869</v>
      </c>
      <c r="AE98" s="8">
        <v>0</v>
      </c>
      <c r="AF98" s="7">
        <v>0</v>
      </c>
      <c r="AG98" s="8">
        <v>0</v>
      </c>
      <c r="AH98" s="7">
        <v>0</v>
      </c>
    </row>
    <row r="99" spans="1:34" ht="50.25" customHeight="1" outlineLevel="6" x14ac:dyDescent="0.2">
      <c r="A99" s="5" t="s">
        <v>6</v>
      </c>
      <c r="B99" s="6" t="s">
        <v>144</v>
      </c>
      <c r="C99" s="6" t="s">
        <v>145</v>
      </c>
      <c r="D99" s="6" t="s">
        <v>5</v>
      </c>
      <c r="E99" s="6" t="s">
        <v>159</v>
      </c>
      <c r="F99" s="6" t="s">
        <v>7</v>
      </c>
      <c r="G99" s="6"/>
      <c r="H99" s="6"/>
      <c r="I99" s="6"/>
      <c r="J99" s="6"/>
      <c r="K99" s="7">
        <v>0</v>
      </c>
      <c r="L99" s="7">
        <v>457810</v>
      </c>
      <c r="M99" s="7">
        <v>433055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317581.48</v>
      </c>
      <c r="AB99" s="7">
        <v>0</v>
      </c>
      <c r="AC99" s="7">
        <v>0</v>
      </c>
      <c r="AD99" s="19">
        <f t="shared" si="0"/>
        <v>73.335137569130936</v>
      </c>
      <c r="AE99" s="8">
        <v>0.45082250000000001</v>
      </c>
      <c r="AF99" s="7">
        <v>0</v>
      </c>
      <c r="AG99" s="8">
        <v>0</v>
      </c>
      <c r="AH99" s="7">
        <v>0</v>
      </c>
    </row>
    <row r="100" spans="1:34" ht="26.25" customHeight="1" outlineLevel="7" x14ac:dyDescent="0.2">
      <c r="A100" s="5" t="s">
        <v>8</v>
      </c>
      <c r="B100" s="6" t="s">
        <v>144</v>
      </c>
      <c r="C100" s="6" t="s">
        <v>145</v>
      </c>
      <c r="D100" s="6" t="s">
        <v>5</v>
      </c>
      <c r="E100" s="6" t="s">
        <v>159</v>
      </c>
      <c r="F100" s="6" t="s">
        <v>9</v>
      </c>
      <c r="G100" s="6"/>
      <c r="H100" s="6"/>
      <c r="I100" s="6"/>
      <c r="J100" s="6"/>
      <c r="K100" s="7">
        <v>0</v>
      </c>
      <c r="L100" s="7">
        <v>457810</v>
      </c>
      <c r="M100" s="7">
        <v>433055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317581.48</v>
      </c>
      <c r="AB100" s="7">
        <v>0</v>
      </c>
      <c r="AC100" s="7">
        <v>0</v>
      </c>
      <c r="AD100" s="19">
        <f t="shared" si="0"/>
        <v>73.335137569130936</v>
      </c>
      <c r="AE100" s="8">
        <v>0.45082250000000001</v>
      </c>
      <c r="AF100" s="7">
        <v>0</v>
      </c>
      <c r="AG100" s="8">
        <v>0</v>
      </c>
      <c r="AH100" s="7">
        <v>0</v>
      </c>
    </row>
    <row r="101" spans="1:34" ht="38.25" outlineLevel="1" x14ac:dyDescent="0.2">
      <c r="A101" s="5" t="s">
        <v>10</v>
      </c>
      <c r="B101" s="6" t="s">
        <v>144</v>
      </c>
      <c r="C101" s="6" t="s">
        <v>145</v>
      </c>
      <c r="D101" s="6" t="s">
        <v>5</v>
      </c>
      <c r="E101" s="6" t="s">
        <v>159</v>
      </c>
      <c r="F101" s="6" t="s">
        <v>11</v>
      </c>
      <c r="G101" s="6"/>
      <c r="H101" s="6"/>
      <c r="I101" s="6"/>
      <c r="J101" s="6"/>
      <c r="K101" s="7">
        <v>0</v>
      </c>
      <c r="L101" s="7"/>
      <c r="M101" s="7">
        <v>430755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315281.88</v>
      </c>
      <c r="AB101" s="7">
        <v>264671</v>
      </c>
      <c r="AC101" s="7">
        <v>251502.88</v>
      </c>
      <c r="AD101" s="19">
        <f t="shared" si="0"/>
        <v>73.192854406797366</v>
      </c>
      <c r="AE101" s="8">
        <v>0.74987630151943674</v>
      </c>
      <c r="AF101" s="7">
        <v>0</v>
      </c>
      <c r="AG101" s="8">
        <v>0</v>
      </c>
      <c r="AH101" s="7">
        <v>0</v>
      </c>
    </row>
    <row r="102" spans="1:34" ht="30.75" customHeight="1" outlineLevel="2" x14ac:dyDescent="0.2">
      <c r="A102" s="5" t="s">
        <v>12</v>
      </c>
      <c r="B102" s="6" t="s">
        <v>144</v>
      </c>
      <c r="C102" s="6" t="s">
        <v>145</v>
      </c>
      <c r="D102" s="6" t="s">
        <v>5</v>
      </c>
      <c r="E102" s="6" t="s">
        <v>159</v>
      </c>
      <c r="F102" s="6" t="s">
        <v>13</v>
      </c>
      <c r="G102" s="6"/>
      <c r="H102" s="6"/>
      <c r="I102" s="6"/>
      <c r="J102" s="6"/>
      <c r="K102" s="7">
        <v>0</v>
      </c>
      <c r="L102" s="7"/>
      <c r="M102" s="7">
        <v>2300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2299.6</v>
      </c>
      <c r="AB102" s="7">
        <v>2300</v>
      </c>
      <c r="AC102" s="7">
        <v>2299.6</v>
      </c>
      <c r="AD102" s="19">
        <f t="shared" si="0"/>
        <v>99.982608695652175</v>
      </c>
      <c r="AE102" s="8">
        <v>0.74987630151943674</v>
      </c>
      <c r="AF102" s="7">
        <v>0</v>
      </c>
      <c r="AG102" s="8">
        <v>0</v>
      </c>
      <c r="AH102" s="7">
        <v>0</v>
      </c>
    </row>
    <row r="103" spans="1:34" ht="28.5" customHeight="1" outlineLevel="5" x14ac:dyDescent="0.2">
      <c r="A103" s="5" t="s">
        <v>14</v>
      </c>
      <c r="B103" s="6" t="s">
        <v>144</v>
      </c>
      <c r="C103" s="6" t="s">
        <v>145</v>
      </c>
      <c r="D103" s="6" t="s">
        <v>5</v>
      </c>
      <c r="E103" s="6" t="s">
        <v>159</v>
      </c>
      <c r="F103" s="6" t="s">
        <v>15</v>
      </c>
      <c r="G103" s="6"/>
      <c r="H103" s="6"/>
      <c r="I103" s="6"/>
      <c r="J103" s="6"/>
      <c r="K103" s="7">
        <v>0</v>
      </c>
      <c r="L103" s="7">
        <v>35690</v>
      </c>
      <c r="M103" s="7">
        <v>25900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20348.310000000001</v>
      </c>
      <c r="AB103" s="7">
        <v>0</v>
      </c>
      <c r="AC103" s="7">
        <v>0</v>
      </c>
      <c r="AD103" s="19">
        <f t="shared" si="0"/>
        <v>78.564903474903474</v>
      </c>
      <c r="AE103" s="8">
        <v>0.70489757235547135</v>
      </c>
      <c r="AF103" s="7">
        <v>0</v>
      </c>
      <c r="AG103" s="8">
        <v>0</v>
      </c>
      <c r="AH103" s="7">
        <v>0</v>
      </c>
    </row>
    <row r="104" spans="1:34" ht="30.75" customHeight="1" outlineLevel="6" x14ac:dyDescent="0.2">
      <c r="A104" s="5" t="s">
        <v>16</v>
      </c>
      <c r="B104" s="6" t="s">
        <v>144</v>
      </c>
      <c r="C104" s="6" t="s">
        <v>145</v>
      </c>
      <c r="D104" s="6" t="s">
        <v>5</v>
      </c>
      <c r="E104" s="6" t="s">
        <v>159</v>
      </c>
      <c r="F104" s="6" t="s">
        <v>17</v>
      </c>
      <c r="G104" s="6"/>
      <c r="H104" s="6"/>
      <c r="I104" s="6"/>
      <c r="J104" s="6"/>
      <c r="K104" s="7">
        <v>0</v>
      </c>
      <c r="L104" s="7">
        <v>35690</v>
      </c>
      <c r="M104" s="7">
        <v>25900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20348.310000000001</v>
      </c>
      <c r="AB104" s="7">
        <v>0</v>
      </c>
      <c r="AC104" s="7">
        <v>0</v>
      </c>
      <c r="AD104" s="19">
        <v>0</v>
      </c>
      <c r="AE104" s="8"/>
      <c r="AF104" s="7"/>
      <c r="AG104" s="8"/>
      <c r="AH104" s="7"/>
    </row>
    <row r="105" spans="1:34" ht="29.25" customHeight="1" outlineLevel="7" x14ac:dyDescent="0.2">
      <c r="A105" s="5" t="s">
        <v>18</v>
      </c>
      <c r="B105" s="6" t="s">
        <v>144</v>
      </c>
      <c r="C105" s="6" t="s">
        <v>145</v>
      </c>
      <c r="D105" s="6" t="s">
        <v>5</v>
      </c>
      <c r="E105" s="6" t="s">
        <v>159</v>
      </c>
      <c r="F105" s="6" t="s">
        <v>19</v>
      </c>
      <c r="G105" s="6"/>
      <c r="H105" s="6"/>
      <c r="I105" s="6"/>
      <c r="J105" s="6"/>
      <c r="K105" s="7">
        <v>0</v>
      </c>
      <c r="L105" s="7"/>
      <c r="M105" s="7">
        <v>25900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20348.310000000001</v>
      </c>
      <c r="AB105" s="7">
        <v>7700</v>
      </c>
      <c r="AC105" s="7">
        <v>5484.33</v>
      </c>
      <c r="AD105" s="19">
        <f t="shared" si="0"/>
        <v>78.564903474903474</v>
      </c>
      <c r="AE105" s="8">
        <v>0.75031945185185189</v>
      </c>
      <c r="AF105" s="7">
        <v>0</v>
      </c>
      <c r="AG105" s="8">
        <v>0</v>
      </c>
      <c r="AH105" s="7">
        <v>0</v>
      </c>
    </row>
    <row r="106" spans="1:34" ht="55.5" customHeight="1" outlineLevel="7" x14ac:dyDescent="0.2">
      <c r="A106" s="5" t="s">
        <v>160</v>
      </c>
      <c r="B106" s="6" t="s">
        <v>144</v>
      </c>
      <c r="C106" s="6" t="s">
        <v>145</v>
      </c>
      <c r="D106" s="6" t="s">
        <v>5</v>
      </c>
      <c r="E106" s="6" t="s">
        <v>161</v>
      </c>
      <c r="F106" s="6"/>
      <c r="G106" s="6"/>
      <c r="H106" s="6"/>
      <c r="I106" s="6"/>
      <c r="J106" s="6"/>
      <c r="K106" s="7"/>
      <c r="L106" s="7">
        <v>173500</v>
      </c>
      <c r="M106" s="7">
        <v>161355</v>
      </c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>
        <v>121286.82</v>
      </c>
      <c r="AB106" s="7"/>
      <c r="AC106" s="7"/>
      <c r="AD106" s="19">
        <f t="shared" si="0"/>
        <v>75.16768615785071</v>
      </c>
      <c r="AE106" s="8"/>
      <c r="AF106" s="7"/>
      <c r="AG106" s="8"/>
      <c r="AH106" s="7"/>
    </row>
    <row r="107" spans="1:34" ht="55.5" customHeight="1" outlineLevel="7" x14ac:dyDescent="0.2">
      <c r="A107" s="5" t="s">
        <v>6</v>
      </c>
      <c r="B107" s="6" t="s">
        <v>144</v>
      </c>
      <c r="C107" s="6" t="s">
        <v>145</v>
      </c>
      <c r="D107" s="6" t="s">
        <v>5</v>
      </c>
      <c r="E107" s="6" t="s">
        <v>161</v>
      </c>
      <c r="F107" s="6" t="s">
        <v>9</v>
      </c>
      <c r="G107" s="6"/>
      <c r="H107" s="6"/>
      <c r="I107" s="6"/>
      <c r="J107" s="6"/>
      <c r="K107" s="7"/>
      <c r="L107" s="7">
        <v>173500</v>
      </c>
      <c r="M107" s="7">
        <v>161355</v>
      </c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>
        <v>121286.82</v>
      </c>
      <c r="AB107" s="7"/>
      <c r="AC107" s="7"/>
      <c r="AD107" s="19">
        <f t="shared" si="0"/>
        <v>75.16768615785071</v>
      </c>
      <c r="AE107" s="8"/>
      <c r="AF107" s="7"/>
      <c r="AG107" s="8"/>
      <c r="AH107" s="7"/>
    </row>
    <row r="108" spans="1:34" ht="27" customHeight="1" outlineLevel="7" x14ac:dyDescent="0.2">
      <c r="A108" s="5" t="s">
        <v>10</v>
      </c>
      <c r="B108" s="6" t="s">
        <v>144</v>
      </c>
      <c r="C108" s="6" t="s">
        <v>145</v>
      </c>
      <c r="D108" s="6" t="s">
        <v>5</v>
      </c>
      <c r="E108" s="6" t="s">
        <v>161</v>
      </c>
      <c r="F108" s="6" t="s">
        <v>11</v>
      </c>
      <c r="G108" s="6"/>
      <c r="H108" s="6"/>
      <c r="I108" s="6"/>
      <c r="J108" s="6"/>
      <c r="K108" s="7">
        <v>0</v>
      </c>
      <c r="L108" s="7"/>
      <c r="M108" s="7">
        <v>161355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121286.82</v>
      </c>
      <c r="AB108" s="7">
        <v>102846.49</v>
      </c>
      <c r="AC108" s="7">
        <v>102104.97</v>
      </c>
      <c r="AD108" s="19">
        <f t="shared" si="0"/>
        <v>75.16768615785071</v>
      </c>
      <c r="AE108" s="8">
        <v>0</v>
      </c>
      <c r="AF108" s="7">
        <v>0</v>
      </c>
      <c r="AG108" s="8">
        <v>0</v>
      </c>
      <c r="AH108" s="7">
        <v>0</v>
      </c>
    </row>
    <row r="109" spans="1:34" ht="30.75" customHeight="1" outlineLevel="5" x14ac:dyDescent="0.2">
      <c r="A109" s="5" t="s">
        <v>40</v>
      </c>
      <c r="B109" s="6" t="s">
        <v>144</v>
      </c>
      <c r="C109" s="6" t="s">
        <v>145</v>
      </c>
      <c r="D109" s="6" t="s">
        <v>5</v>
      </c>
      <c r="E109" s="6" t="s">
        <v>162</v>
      </c>
      <c r="F109" s="6"/>
      <c r="G109" s="6"/>
      <c r="H109" s="6"/>
      <c r="I109" s="6"/>
      <c r="J109" s="6"/>
      <c r="K109" s="7">
        <v>0</v>
      </c>
      <c r="L109" s="7"/>
      <c r="M109" s="7">
        <v>250000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19">
        <f t="shared" si="0"/>
        <v>0</v>
      </c>
      <c r="AE109" s="8">
        <v>0</v>
      </c>
      <c r="AF109" s="7">
        <v>0</v>
      </c>
      <c r="AG109" s="8">
        <v>0</v>
      </c>
      <c r="AH109" s="7">
        <v>0</v>
      </c>
    </row>
    <row r="110" spans="1:34" ht="28.5" customHeight="1" outlineLevel="6" x14ac:dyDescent="0.2">
      <c r="A110" s="5" t="s">
        <v>14</v>
      </c>
      <c r="B110" s="6" t="s">
        <v>144</v>
      </c>
      <c r="C110" s="6" t="s">
        <v>145</v>
      </c>
      <c r="D110" s="6" t="s">
        <v>5</v>
      </c>
      <c r="E110" s="6" t="s">
        <v>162</v>
      </c>
      <c r="F110" s="6" t="s">
        <v>15</v>
      </c>
      <c r="G110" s="6"/>
      <c r="H110" s="6"/>
      <c r="I110" s="6"/>
      <c r="J110" s="6"/>
      <c r="K110" s="7">
        <v>0</v>
      </c>
      <c r="L110" s="7"/>
      <c r="M110" s="7">
        <v>250000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19">
        <f t="shared" si="0"/>
        <v>0</v>
      </c>
      <c r="AE110" s="8">
        <v>0</v>
      </c>
      <c r="AF110" s="7">
        <v>0</v>
      </c>
      <c r="AG110" s="8">
        <v>0</v>
      </c>
      <c r="AH110" s="7">
        <v>0</v>
      </c>
    </row>
    <row r="111" spans="1:34" ht="28.5" customHeight="1" outlineLevel="6" x14ac:dyDescent="0.2">
      <c r="A111" s="5" t="s">
        <v>16</v>
      </c>
      <c r="B111" s="6" t="s">
        <v>144</v>
      </c>
      <c r="C111" s="6" t="s">
        <v>145</v>
      </c>
      <c r="D111" s="6" t="s">
        <v>5</v>
      </c>
      <c r="E111" s="6" t="s">
        <v>162</v>
      </c>
      <c r="F111" s="6" t="s">
        <v>17</v>
      </c>
      <c r="G111" s="6"/>
      <c r="H111" s="6"/>
      <c r="I111" s="6"/>
      <c r="J111" s="6"/>
      <c r="K111" s="7"/>
      <c r="L111" s="7"/>
      <c r="M111" s="7">
        <v>250000</v>
      </c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>
        <v>0</v>
      </c>
      <c r="AB111" s="7"/>
      <c r="AC111" s="7"/>
      <c r="AD111" s="19">
        <f t="shared" si="0"/>
        <v>0</v>
      </c>
      <c r="AE111" s="8"/>
      <c r="AF111" s="7"/>
      <c r="AG111" s="8"/>
      <c r="AH111" s="7"/>
    </row>
    <row r="112" spans="1:34" ht="28.5" customHeight="1" outlineLevel="6" x14ac:dyDescent="0.2">
      <c r="A112" s="5" t="s">
        <v>18</v>
      </c>
      <c r="B112" s="6" t="s">
        <v>144</v>
      </c>
      <c r="C112" s="6" t="s">
        <v>145</v>
      </c>
      <c r="D112" s="6" t="s">
        <v>5</v>
      </c>
      <c r="E112" s="6" t="s">
        <v>162</v>
      </c>
      <c r="F112" s="6" t="s">
        <v>19</v>
      </c>
      <c r="G112" s="6"/>
      <c r="H112" s="6"/>
      <c r="I112" s="6"/>
      <c r="J112" s="6"/>
      <c r="K112" s="7">
        <v>0</v>
      </c>
      <c r="L112" s="7"/>
      <c r="M112" s="7">
        <v>250000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19">
        <f t="shared" si="0"/>
        <v>0</v>
      </c>
      <c r="AE112" s="8"/>
      <c r="AF112" s="7"/>
      <c r="AG112" s="8"/>
      <c r="AH112" s="7"/>
    </row>
    <row r="113" spans="1:34" ht="54" customHeight="1" outlineLevel="6" x14ac:dyDescent="0.2">
      <c r="A113" s="5" t="s">
        <v>78</v>
      </c>
      <c r="B113" s="6" t="s">
        <v>144</v>
      </c>
      <c r="C113" s="6" t="s">
        <v>145</v>
      </c>
      <c r="D113" s="6" t="s">
        <v>5</v>
      </c>
      <c r="E113" s="6" t="s">
        <v>165</v>
      </c>
      <c r="F113" s="6"/>
      <c r="G113" s="6"/>
      <c r="H113" s="6"/>
      <c r="I113" s="6"/>
      <c r="J113" s="6"/>
      <c r="K113" s="7">
        <v>0</v>
      </c>
      <c r="L113" s="7">
        <v>890175</v>
      </c>
      <c r="M113" s="7">
        <v>890175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19">
        <f t="shared" si="0"/>
        <v>0</v>
      </c>
      <c r="AE113" s="8"/>
      <c r="AF113" s="7"/>
      <c r="AG113" s="8"/>
      <c r="AH113" s="7"/>
    </row>
    <row r="114" spans="1:34" ht="19.5" customHeight="1" outlineLevel="6" x14ac:dyDescent="0.2">
      <c r="A114" s="5" t="s">
        <v>70</v>
      </c>
      <c r="B114" s="6" t="s">
        <v>144</v>
      </c>
      <c r="C114" s="6" t="s">
        <v>145</v>
      </c>
      <c r="D114" s="6" t="s">
        <v>5</v>
      </c>
      <c r="E114" s="6" t="s">
        <v>165</v>
      </c>
      <c r="F114" s="6" t="s">
        <v>71</v>
      </c>
      <c r="G114" s="6"/>
      <c r="H114" s="6"/>
      <c r="I114" s="6"/>
      <c r="J114" s="6"/>
      <c r="K114" s="7">
        <v>0</v>
      </c>
      <c r="L114" s="7">
        <v>890175</v>
      </c>
      <c r="M114" s="7">
        <v>890175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19">
        <f t="shared" si="0"/>
        <v>0</v>
      </c>
      <c r="AE114" s="8"/>
      <c r="AF114" s="7"/>
      <c r="AG114" s="8"/>
      <c r="AH114" s="7"/>
    </row>
    <row r="115" spans="1:34" ht="32.25" customHeight="1" outlineLevel="7" x14ac:dyDescent="0.2">
      <c r="A115" s="5" t="s">
        <v>133</v>
      </c>
      <c r="B115" s="6" t="s">
        <v>144</v>
      </c>
      <c r="C115" s="6" t="s">
        <v>145</v>
      </c>
      <c r="D115" s="6" t="s">
        <v>5</v>
      </c>
      <c r="E115" s="6" t="s">
        <v>165</v>
      </c>
      <c r="F115" s="6" t="s">
        <v>132</v>
      </c>
      <c r="G115" s="6"/>
      <c r="H115" s="6"/>
      <c r="I115" s="6"/>
      <c r="J115" s="6"/>
      <c r="K115" s="7"/>
      <c r="L115" s="7">
        <v>890175</v>
      </c>
      <c r="M115" s="7">
        <v>890175</v>
      </c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>
        <v>0</v>
      </c>
      <c r="AB115" s="7"/>
      <c r="AC115" s="7"/>
      <c r="AD115" s="19">
        <f t="shared" si="0"/>
        <v>0</v>
      </c>
      <c r="AE115" s="8">
        <v>0</v>
      </c>
      <c r="AF115" s="7">
        <v>0</v>
      </c>
      <c r="AG115" s="8">
        <v>0</v>
      </c>
      <c r="AH115" s="7">
        <v>0</v>
      </c>
    </row>
    <row r="116" spans="1:34" ht="27.75" customHeight="1" outlineLevel="5" x14ac:dyDescent="0.2">
      <c r="A116" s="5" t="s">
        <v>79</v>
      </c>
      <c r="B116" s="6" t="s">
        <v>144</v>
      </c>
      <c r="C116" s="6" t="s">
        <v>145</v>
      </c>
      <c r="D116" s="6" t="s">
        <v>5</v>
      </c>
      <c r="E116" s="6" t="s">
        <v>165</v>
      </c>
      <c r="F116" s="6" t="s">
        <v>80</v>
      </c>
      <c r="G116" s="6"/>
      <c r="H116" s="6"/>
      <c r="I116" s="6"/>
      <c r="J116" s="6"/>
      <c r="K116" s="7">
        <v>0</v>
      </c>
      <c r="L116" s="7">
        <v>890175</v>
      </c>
      <c r="M116" s="7">
        <v>890175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19">
        <f t="shared" si="0"/>
        <v>0</v>
      </c>
      <c r="AE116" s="8">
        <v>0</v>
      </c>
      <c r="AF116" s="7">
        <v>0</v>
      </c>
      <c r="AG116" s="8">
        <v>0</v>
      </c>
      <c r="AH116" s="7">
        <v>0</v>
      </c>
    </row>
    <row r="117" spans="1:34" ht="69" customHeight="1" outlineLevel="6" x14ac:dyDescent="0.2">
      <c r="A117" s="5" t="s">
        <v>42</v>
      </c>
      <c r="B117" s="6" t="s">
        <v>144</v>
      </c>
      <c r="C117" s="6" t="s">
        <v>145</v>
      </c>
      <c r="D117" s="6" t="s">
        <v>5</v>
      </c>
      <c r="E117" s="6" t="s">
        <v>164</v>
      </c>
      <c r="F117" s="6"/>
      <c r="G117" s="6"/>
      <c r="H117" s="6"/>
      <c r="I117" s="6"/>
      <c r="J117" s="6"/>
      <c r="K117" s="7">
        <v>0</v>
      </c>
      <c r="L117" s="7">
        <v>142967</v>
      </c>
      <c r="M117" s="7">
        <v>129537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94371.92</v>
      </c>
      <c r="AB117" s="7">
        <v>0</v>
      </c>
      <c r="AC117" s="7">
        <v>0</v>
      </c>
      <c r="AD117" s="19">
        <f t="shared" ref="AD117:AD120" si="1">AA117/M117*100</f>
        <v>72.853254282560201</v>
      </c>
      <c r="AE117" s="8">
        <v>0.45555555555555555</v>
      </c>
      <c r="AF117" s="7">
        <v>0</v>
      </c>
      <c r="AG117" s="8">
        <v>0</v>
      </c>
      <c r="AH117" s="7">
        <v>0</v>
      </c>
    </row>
    <row r="118" spans="1:34" ht="63.75" outlineLevel="7" x14ac:dyDescent="0.2">
      <c r="A118" s="5" t="s">
        <v>6</v>
      </c>
      <c r="B118" s="6" t="s">
        <v>144</v>
      </c>
      <c r="C118" s="6" t="s">
        <v>145</v>
      </c>
      <c r="D118" s="6" t="s">
        <v>5</v>
      </c>
      <c r="E118" s="6" t="s">
        <v>164</v>
      </c>
      <c r="F118" s="6" t="s">
        <v>7</v>
      </c>
      <c r="G118" s="6"/>
      <c r="H118" s="6"/>
      <c r="I118" s="6"/>
      <c r="J118" s="6"/>
      <c r="K118" s="7">
        <v>0</v>
      </c>
      <c r="L118" s="7">
        <v>141316</v>
      </c>
      <c r="M118" s="7">
        <v>129537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94371.92</v>
      </c>
      <c r="AB118" s="7">
        <v>0</v>
      </c>
      <c r="AC118" s="7">
        <v>0</v>
      </c>
      <c r="AD118" s="19">
        <f t="shared" si="1"/>
        <v>72.853254282560201</v>
      </c>
      <c r="AE118" s="8">
        <v>0.45555555555555555</v>
      </c>
      <c r="AF118" s="7">
        <v>0</v>
      </c>
      <c r="AG118" s="8">
        <v>0</v>
      </c>
      <c r="AH118" s="7">
        <v>0</v>
      </c>
    </row>
    <row r="119" spans="1:34" ht="25.5" outlineLevel="2" x14ac:dyDescent="0.2">
      <c r="A119" s="5" t="s">
        <v>8</v>
      </c>
      <c r="B119" s="6" t="s">
        <v>144</v>
      </c>
      <c r="C119" s="6" t="s">
        <v>145</v>
      </c>
      <c r="D119" s="6" t="s">
        <v>5</v>
      </c>
      <c r="E119" s="6" t="s">
        <v>164</v>
      </c>
      <c r="F119" s="6" t="s">
        <v>9</v>
      </c>
      <c r="G119" s="6"/>
      <c r="H119" s="6"/>
      <c r="I119" s="6"/>
      <c r="J119" s="6"/>
      <c r="K119" s="7">
        <v>0</v>
      </c>
      <c r="L119" s="7">
        <v>141316</v>
      </c>
      <c r="M119" s="7">
        <v>129537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94371.92</v>
      </c>
      <c r="AB119" s="7">
        <v>0</v>
      </c>
      <c r="AC119" s="7">
        <v>0</v>
      </c>
      <c r="AD119" s="19">
        <f t="shared" si="1"/>
        <v>72.853254282560201</v>
      </c>
      <c r="AE119" s="8">
        <v>0</v>
      </c>
      <c r="AF119" s="7">
        <v>0</v>
      </c>
      <c r="AG119" s="8">
        <v>0</v>
      </c>
      <c r="AH119" s="7">
        <v>0</v>
      </c>
    </row>
    <row r="120" spans="1:34" ht="38.25" outlineLevel="2" x14ac:dyDescent="0.2">
      <c r="A120" s="5" t="s">
        <v>10</v>
      </c>
      <c r="B120" s="6" t="s">
        <v>144</v>
      </c>
      <c r="C120" s="6" t="s">
        <v>145</v>
      </c>
      <c r="D120" s="6" t="s">
        <v>5</v>
      </c>
      <c r="E120" s="6" t="s">
        <v>164</v>
      </c>
      <c r="F120" s="6" t="s">
        <v>11</v>
      </c>
      <c r="G120" s="6"/>
      <c r="H120" s="6"/>
      <c r="I120" s="6"/>
      <c r="J120" s="6"/>
      <c r="K120" s="7">
        <v>0</v>
      </c>
      <c r="L120" s="7"/>
      <c r="M120" s="7">
        <v>129537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94371.92</v>
      </c>
      <c r="AB120" s="7">
        <v>74634.5</v>
      </c>
      <c r="AC120" s="7">
        <v>74634.5</v>
      </c>
      <c r="AD120" s="19">
        <f t="shared" si="1"/>
        <v>72.853254282560201</v>
      </c>
      <c r="AE120" s="8"/>
      <c r="AF120" s="7"/>
      <c r="AG120" s="8"/>
      <c r="AH120" s="7"/>
    </row>
    <row r="121" spans="1:34" ht="80.25" customHeight="1" outlineLevel="2" x14ac:dyDescent="0.2">
      <c r="A121" s="5" t="s">
        <v>41</v>
      </c>
      <c r="B121" s="6" t="s">
        <v>144</v>
      </c>
      <c r="C121" s="6" t="s">
        <v>145</v>
      </c>
      <c r="D121" s="6" t="s">
        <v>5</v>
      </c>
      <c r="E121" s="6" t="s">
        <v>163</v>
      </c>
      <c r="F121" s="6"/>
      <c r="G121" s="6"/>
      <c r="H121" s="6"/>
      <c r="I121" s="6"/>
      <c r="J121" s="6"/>
      <c r="K121" s="7">
        <v>0</v>
      </c>
      <c r="L121" s="7"/>
      <c r="M121" s="7">
        <v>461000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191000</v>
      </c>
      <c r="AB121" s="7">
        <v>461000</v>
      </c>
      <c r="AC121" s="7">
        <v>191000</v>
      </c>
      <c r="AD121" s="19">
        <f t="shared" si="0"/>
        <v>41.431670281995665</v>
      </c>
      <c r="AE121" s="8">
        <v>0.70786211031175061</v>
      </c>
      <c r="AF121" s="7">
        <v>0</v>
      </c>
      <c r="AG121" s="8">
        <v>0</v>
      </c>
      <c r="AH121" s="7">
        <v>0</v>
      </c>
    </row>
    <row r="122" spans="1:34" ht="33" customHeight="1" outlineLevel="5" x14ac:dyDescent="0.2">
      <c r="A122" s="5" t="s">
        <v>14</v>
      </c>
      <c r="B122" s="6" t="s">
        <v>144</v>
      </c>
      <c r="C122" s="6" t="s">
        <v>145</v>
      </c>
      <c r="D122" s="6" t="s">
        <v>5</v>
      </c>
      <c r="E122" s="6" t="s">
        <v>163</v>
      </c>
      <c r="F122" s="6" t="s">
        <v>15</v>
      </c>
      <c r="G122" s="6"/>
      <c r="H122" s="6"/>
      <c r="I122" s="6"/>
      <c r="J122" s="6"/>
      <c r="K122" s="7">
        <v>0</v>
      </c>
      <c r="L122" s="7"/>
      <c r="M122" s="7">
        <v>461000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191000</v>
      </c>
      <c r="AB122" s="7">
        <v>461000</v>
      </c>
      <c r="AC122" s="7">
        <v>191000</v>
      </c>
      <c r="AD122" s="19">
        <f t="shared" si="0"/>
        <v>41.431670281995665</v>
      </c>
      <c r="AE122" s="8">
        <v>0.66664209811630593</v>
      </c>
      <c r="AF122" s="7">
        <v>0</v>
      </c>
      <c r="AG122" s="8">
        <v>0</v>
      </c>
      <c r="AH122" s="7">
        <v>0</v>
      </c>
    </row>
    <row r="123" spans="1:34" ht="33" customHeight="1" outlineLevel="5" x14ac:dyDescent="0.2">
      <c r="A123" s="5" t="s">
        <v>16</v>
      </c>
      <c r="B123" s="6" t="s">
        <v>144</v>
      </c>
      <c r="C123" s="6" t="s">
        <v>145</v>
      </c>
      <c r="D123" s="6" t="s">
        <v>5</v>
      </c>
      <c r="E123" s="6" t="s">
        <v>163</v>
      </c>
      <c r="F123" s="6" t="s">
        <v>17</v>
      </c>
      <c r="G123" s="6"/>
      <c r="H123" s="6"/>
      <c r="I123" s="6"/>
      <c r="J123" s="6"/>
      <c r="K123" s="7"/>
      <c r="L123" s="7"/>
      <c r="M123" s="7">
        <v>461000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191000</v>
      </c>
      <c r="AB123" s="7">
        <v>461000</v>
      </c>
      <c r="AC123" s="7">
        <v>191000</v>
      </c>
      <c r="AD123" s="19">
        <f t="shared" ref="AD123" si="2">AA123/M123*100</f>
        <v>41.431670281995665</v>
      </c>
      <c r="AE123" s="8"/>
      <c r="AF123" s="7"/>
      <c r="AG123" s="8"/>
      <c r="AH123" s="7"/>
    </row>
    <row r="124" spans="1:34" ht="35.25" customHeight="1" outlineLevel="6" x14ac:dyDescent="0.2">
      <c r="A124" s="5" t="s">
        <v>18</v>
      </c>
      <c r="B124" s="6" t="s">
        <v>144</v>
      </c>
      <c r="C124" s="6" t="s">
        <v>145</v>
      </c>
      <c r="D124" s="6" t="s">
        <v>5</v>
      </c>
      <c r="E124" s="6" t="s">
        <v>163</v>
      </c>
      <c r="F124" s="6" t="s">
        <v>19</v>
      </c>
      <c r="G124" s="6"/>
      <c r="H124" s="6"/>
      <c r="I124" s="6"/>
      <c r="J124" s="6"/>
      <c r="K124" s="7">
        <v>0</v>
      </c>
      <c r="L124" s="7"/>
      <c r="M124" s="7">
        <v>461000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191000</v>
      </c>
      <c r="AB124" s="7">
        <v>461000</v>
      </c>
      <c r="AC124" s="7">
        <v>191000</v>
      </c>
      <c r="AD124" s="19">
        <f t="shared" si="0"/>
        <v>41.431670281995665</v>
      </c>
      <c r="AE124" s="8">
        <v>0.70072867184609688</v>
      </c>
      <c r="AF124" s="7">
        <v>0</v>
      </c>
      <c r="AG124" s="8">
        <v>0</v>
      </c>
      <c r="AH124" s="7">
        <v>0</v>
      </c>
    </row>
    <row r="125" spans="1:34" ht="40.5" customHeight="1" outlineLevel="7" x14ac:dyDescent="0.2">
      <c r="A125" s="5" t="s">
        <v>60</v>
      </c>
      <c r="B125" s="6" t="s">
        <v>144</v>
      </c>
      <c r="C125" s="6" t="s">
        <v>145</v>
      </c>
      <c r="D125" s="6" t="s">
        <v>5</v>
      </c>
      <c r="E125" s="6" t="s">
        <v>179</v>
      </c>
      <c r="F125" s="6"/>
      <c r="G125" s="6"/>
      <c r="H125" s="6"/>
      <c r="I125" s="6"/>
      <c r="J125" s="6"/>
      <c r="K125" s="7">
        <v>0</v>
      </c>
      <c r="L125" s="7">
        <v>700000</v>
      </c>
      <c r="M125" s="7">
        <v>400000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218238</v>
      </c>
      <c r="AB125" s="7">
        <v>0</v>
      </c>
      <c r="AC125" s="7">
        <v>0</v>
      </c>
      <c r="AD125" s="19">
        <f t="shared" ref="AD125:AD135" si="3">AA125/M125*100</f>
        <v>54.559500000000007</v>
      </c>
      <c r="AE125" s="8">
        <v>0</v>
      </c>
      <c r="AF125" s="7">
        <v>0</v>
      </c>
      <c r="AG125" s="8">
        <v>0</v>
      </c>
      <c r="AH125" s="7">
        <v>0</v>
      </c>
    </row>
    <row r="126" spans="1:34" ht="24.75" customHeight="1" outlineLevel="7" x14ac:dyDescent="0.2">
      <c r="A126" s="5" t="s">
        <v>14</v>
      </c>
      <c r="B126" s="6" t="s">
        <v>144</v>
      </c>
      <c r="C126" s="6" t="s">
        <v>145</v>
      </c>
      <c r="D126" s="6" t="s">
        <v>5</v>
      </c>
      <c r="E126" s="6" t="s">
        <v>179</v>
      </c>
      <c r="F126" s="6" t="s">
        <v>15</v>
      </c>
      <c r="G126" s="6"/>
      <c r="H126" s="6"/>
      <c r="I126" s="6"/>
      <c r="J126" s="6"/>
      <c r="K126" s="7">
        <v>0</v>
      </c>
      <c r="L126" s="7">
        <v>700000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19">
        <v>0</v>
      </c>
      <c r="AE126" s="8">
        <v>0.70492559366754615</v>
      </c>
      <c r="AF126" s="7">
        <v>0</v>
      </c>
      <c r="AG126" s="8">
        <v>0</v>
      </c>
      <c r="AH126" s="7">
        <v>0</v>
      </c>
    </row>
    <row r="127" spans="1:34" ht="30.75" customHeight="1" outlineLevel="7" x14ac:dyDescent="0.2">
      <c r="A127" s="5" t="s">
        <v>16</v>
      </c>
      <c r="B127" s="6" t="s">
        <v>144</v>
      </c>
      <c r="C127" s="6" t="s">
        <v>145</v>
      </c>
      <c r="D127" s="6" t="s">
        <v>5</v>
      </c>
      <c r="E127" s="6" t="s">
        <v>179</v>
      </c>
      <c r="F127" s="6" t="s">
        <v>17</v>
      </c>
      <c r="G127" s="6"/>
      <c r="H127" s="6"/>
      <c r="I127" s="6"/>
      <c r="J127" s="6"/>
      <c r="K127" s="7">
        <v>0</v>
      </c>
      <c r="L127" s="7">
        <v>700000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19">
        <v>0</v>
      </c>
      <c r="AE127" s="8">
        <v>0.47804000000000002</v>
      </c>
      <c r="AF127" s="7">
        <v>0</v>
      </c>
      <c r="AG127" s="8">
        <v>0</v>
      </c>
      <c r="AH127" s="7">
        <v>0</v>
      </c>
    </row>
    <row r="128" spans="1:34" ht="15.75" customHeight="1" outlineLevel="6" x14ac:dyDescent="0.2">
      <c r="A128" s="5" t="s">
        <v>20</v>
      </c>
      <c r="B128" s="6" t="s">
        <v>144</v>
      </c>
      <c r="C128" s="6" t="s">
        <v>145</v>
      </c>
      <c r="D128" s="6" t="s">
        <v>5</v>
      </c>
      <c r="E128" s="6" t="s">
        <v>179</v>
      </c>
      <c r="F128" s="6" t="s">
        <v>21</v>
      </c>
      <c r="G128" s="6"/>
      <c r="H128" s="6"/>
      <c r="I128" s="6"/>
      <c r="J128" s="6"/>
      <c r="K128" s="7">
        <v>0</v>
      </c>
      <c r="L128" s="7"/>
      <c r="M128" s="7">
        <v>400000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218238</v>
      </c>
      <c r="AB128" s="7">
        <v>218238</v>
      </c>
      <c r="AC128" s="7">
        <v>218238</v>
      </c>
      <c r="AD128" s="19">
        <f t="shared" si="3"/>
        <v>54.559500000000007</v>
      </c>
      <c r="AE128" s="8">
        <v>0.46792321794457026</v>
      </c>
      <c r="AF128" s="7">
        <v>0</v>
      </c>
      <c r="AG128" s="8">
        <v>0</v>
      </c>
      <c r="AH128" s="7">
        <v>0</v>
      </c>
    </row>
    <row r="129" spans="1:34" ht="37.5" customHeight="1" outlineLevel="7" x14ac:dyDescent="0.2">
      <c r="A129" s="5" t="s">
        <v>49</v>
      </c>
      <c r="B129" s="6" t="s">
        <v>144</v>
      </c>
      <c r="C129" s="6" t="s">
        <v>145</v>
      </c>
      <c r="D129" s="6" t="s">
        <v>5</v>
      </c>
      <c r="E129" s="6" t="s">
        <v>179</v>
      </c>
      <c r="F129" s="6" t="s">
        <v>50</v>
      </c>
      <c r="G129" s="6"/>
      <c r="H129" s="6"/>
      <c r="I129" s="6"/>
      <c r="J129" s="6"/>
      <c r="K129" s="7">
        <v>0</v>
      </c>
      <c r="L129" s="7"/>
      <c r="M129" s="7">
        <v>400000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218238</v>
      </c>
      <c r="AB129" s="7">
        <v>218238</v>
      </c>
      <c r="AC129" s="7">
        <v>218238</v>
      </c>
      <c r="AD129" s="19">
        <f t="shared" si="3"/>
        <v>54.559500000000007</v>
      </c>
      <c r="AE129" s="8">
        <v>0</v>
      </c>
      <c r="AF129" s="7">
        <v>0</v>
      </c>
      <c r="AG129" s="8">
        <v>0</v>
      </c>
      <c r="AH129" s="7">
        <v>0</v>
      </c>
    </row>
    <row r="130" spans="1:34" ht="28.5" customHeight="1" outlineLevel="7" x14ac:dyDescent="0.2">
      <c r="A130" s="5" t="s">
        <v>61</v>
      </c>
      <c r="B130" s="6" t="s">
        <v>144</v>
      </c>
      <c r="C130" s="6" t="s">
        <v>145</v>
      </c>
      <c r="D130" s="6" t="s">
        <v>5</v>
      </c>
      <c r="E130" s="6" t="s">
        <v>180</v>
      </c>
      <c r="F130" s="6"/>
      <c r="G130" s="6"/>
      <c r="H130" s="6"/>
      <c r="I130" s="6"/>
      <c r="J130" s="6"/>
      <c r="K130" s="7">
        <v>0</v>
      </c>
      <c r="L130" s="7">
        <v>800000</v>
      </c>
      <c r="M130" s="7">
        <v>400000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180329</v>
      </c>
      <c r="AB130" s="7">
        <v>0</v>
      </c>
      <c r="AC130" s="7">
        <v>0</v>
      </c>
      <c r="AD130" s="19">
        <f t="shared" si="3"/>
        <v>45.082250000000002</v>
      </c>
      <c r="AE130" s="8">
        <v>0.46792321794457026</v>
      </c>
      <c r="AF130" s="7">
        <v>0</v>
      </c>
      <c r="AG130" s="8">
        <v>0</v>
      </c>
      <c r="AH130" s="7">
        <v>0</v>
      </c>
    </row>
    <row r="131" spans="1:34" ht="31.5" customHeight="1" outlineLevel="5" x14ac:dyDescent="0.2">
      <c r="A131" s="5" t="s">
        <v>14</v>
      </c>
      <c r="B131" s="6" t="s">
        <v>144</v>
      </c>
      <c r="C131" s="6" t="s">
        <v>145</v>
      </c>
      <c r="D131" s="6" t="s">
        <v>5</v>
      </c>
      <c r="E131" s="6" t="s">
        <v>180</v>
      </c>
      <c r="F131" s="6" t="s">
        <v>15</v>
      </c>
      <c r="G131" s="6"/>
      <c r="H131" s="6"/>
      <c r="I131" s="6"/>
      <c r="J131" s="6"/>
      <c r="K131" s="7">
        <v>0</v>
      </c>
      <c r="L131" s="7">
        <v>800000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19">
        <v>0</v>
      </c>
      <c r="AE131" s="8">
        <v>0.73630266583869874</v>
      </c>
      <c r="AF131" s="7">
        <v>0</v>
      </c>
      <c r="AG131" s="8">
        <v>0</v>
      </c>
      <c r="AH131" s="7">
        <v>0</v>
      </c>
    </row>
    <row r="132" spans="1:34" ht="27.75" customHeight="1" outlineLevel="6" x14ac:dyDescent="0.2">
      <c r="A132" s="5" t="s">
        <v>16</v>
      </c>
      <c r="B132" s="6" t="s">
        <v>144</v>
      </c>
      <c r="C132" s="6" t="s">
        <v>145</v>
      </c>
      <c r="D132" s="6" t="s">
        <v>5</v>
      </c>
      <c r="E132" s="6" t="s">
        <v>180</v>
      </c>
      <c r="F132" s="6" t="s">
        <v>17</v>
      </c>
      <c r="G132" s="6"/>
      <c r="H132" s="6"/>
      <c r="I132" s="6"/>
      <c r="J132" s="6"/>
      <c r="K132" s="7">
        <v>0</v>
      </c>
      <c r="L132" s="7">
        <v>800000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19">
        <v>0</v>
      </c>
      <c r="AE132" s="8">
        <v>0.73335137569130937</v>
      </c>
      <c r="AF132" s="7">
        <v>0</v>
      </c>
      <c r="AG132" s="8">
        <v>0</v>
      </c>
      <c r="AH132" s="7">
        <v>0</v>
      </c>
    </row>
    <row r="133" spans="1:34" ht="15.75" customHeight="1" outlineLevel="7" x14ac:dyDescent="0.2">
      <c r="A133" s="5" t="s">
        <v>20</v>
      </c>
      <c r="B133" s="6" t="s">
        <v>144</v>
      </c>
      <c r="C133" s="6" t="s">
        <v>145</v>
      </c>
      <c r="D133" s="6" t="s">
        <v>5</v>
      </c>
      <c r="E133" s="6" t="s">
        <v>180</v>
      </c>
      <c r="F133" s="6" t="s">
        <v>21</v>
      </c>
      <c r="G133" s="6"/>
      <c r="H133" s="6"/>
      <c r="I133" s="6"/>
      <c r="J133" s="6"/>
      <c r="K133" s="7">
        <v>0</v>
      </c>
      <c r="L133" s="7"/>
      <c r="M133" s="7">
        <v>400000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180329</v>
      </c>
      <c r="AB133" s="7">
        <v>180329</v>
      </c>
      <c r="AC133" s="7">
        <v>180329</v>
      </c>
      <c r="AD133" s="19">
        <f t="shared" si="3"/>
        <v>45.082250000000002</v>
      </c>
      <c r="AE133" s="8">
        <v>0</v>
      </c>
      <c r="AF133" s="7">
        <v>0</v>
      </c>
      <c r="AG133" s="8">
        <v>0</v>
      </c>
      <c r="AH133" s="7">
        <v>0</v>
      </c>
    </row>
    <row r="134" spans="1:34" ht="41.25" customHeight="1" outlineLevel="7" x14ac:dyDescent="0.2">
      <c r="A134" s="5" t="s">
        <v>49</v>
      </c>
      <c r="B134" s="6" t="s">
        <v>144</v>
      </c>
      <c r="C134" s="6" t="s">
        <v>145</v>
      </c>
      <c r="D134" s="6" t="s">
        <v>5</v>
      </c>
      <c r="E134" s="6" t="s">
        <v>180</v>
      </c>
      <c r="F134" s="6" t="s">
        <v>50</v>
      </c>
      <c r="G134" s="6"/>
      <c r="H134" s="6"/>
      <c r="I134" s="6"/>
      <c r="J134" s="6"/>
      <c r="K134" s="7">
        <v>0</v>
      </c>
      <c r="L134" s="7"/>
      <c r="M134" s="7">
        <v>400000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180329</v>
      </c>
      <c r="AB134" s="7">
        <v>180329</v>
      </c>
      <c r="AC134" s="7">
        <v>180329</v>
      </c>
      <c r="AD134" s="19">
        <f t="shared" si="3"/>
        <v>45.082250000000002</v>
      </c>
      <c r="AE134" s="8">
        <v>0.7319285440679737</v>
      </c>
      <c r="AF134" s="7">
        <v>0</v>
      </c>
      <c r="AG134" s="8">
        <v>0</v>
      </c>
      <c r="AH134" s="7">
        <v>0</v>
      </c>
    </row>
    <row r="135" spans="1:34" ht="27.75" customHeight="1" outlineLevel="7" x14ac:dyDescent="0.2">
      <c r="A135" s="5" t="s">
        <v>166</v>
      </c>
      <c r="B135" s="6" t="s">
        <v>167</v>
      </c>
      <c r="C135" s="6" t="s">
        <v>145</v>
      </c>
      <c r="D135" s="6"/>
      <c r="E135" s="6"/>
      <c r="F135" s="6"/>
      <c r="G135" s="6"/>
      <c r="H135" s="6"/>
      <c r="I135" s="6"/>
      <c r="J135" s="6"/>
      <c r="K135" s="7"/>
      <c r="L135" s="7">
        <f>L136+L140+L144</f>
        <v>11273136</v>
      </c>
      <c r="M135" s="7">
        <f>M136+M140+M144+M148</f>
        <v>11373136</v>
      </c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>
        <f>AA136+AA140+AA144+AA148</f>
        <v>8445551</v>
      </c>
      <c r="AB135" s="7"/>
      <c r="AC135" s="7"/>
      <c r="AD135" s="19">
        <f t="shared" si="3"/>
        <v>74.258770843855203</v>
      </c>
      <c r="AE135" s="8"/>
      <c r="AF135" s="7"/>
      <c r="AG135" s="8"/>
      <c r="AH135" s="7"/>
    </row>
    <row r="136" spans="1:34" outlineLevel="6" x14ac:dyDescent="0.2">
      <c r="A136" s="5" t="s">
        <v>62</v>
      </c>
      <c r="B136" s="6" t="s">
        <v>167</v>
      </c>
      <c r="C136" s="6" t="s">
        <v>145</v>
      </c>
      <c r="D136" s="6" t="s">
        <v>5</v>
      </c>
      <c r="E136" s="6" t="s">
        <v>181</v>
      </c>
      <c r="F136" s="6"/>
      <c r="G136" s="6"/>
      <c r="H136" s="6"/>
      <c r="I136" s="6"/>
      <c r="J136" s="6"/>
      <c r="K136" s="7">
        <v>0</v>
      </c>
      <c r="L136" s="7">
        <v>3086325</v>
      </c>
      <c r="M136" s="7">
        <v>3086325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2175543</v>
      </c>
      <c r="AB136" s="7">
        <v>2175543</v>
      </c>
      <c r="AC136" s="7">
        <v>2175543</v>
      </c>
      <c r="AD136" s="19">
        <f t="shared" ref="AD136:AD140" si="4">AA136/M136*100</f>
        <v>70.489757235547131</v>
      </c>
      <c r="AE136" s="8">
        <v>1</v>
      </c>
      <c r="AF136" s="7">
        <v>0</v>
      </c>
      <c r="AG136" s="8">
        <v>0</v>
      </c>
      <c r="AH136" s="7">
        <v>0</v>
      </c>
    </row>
    <row r="137" spans="1:34" ht="25.5" outlineLevel="6" x14ac:dyDescent="0.2">
      <c r="A137" s="5" t="s">
        <v>35</v>
      </c>
      <c r="B137" s="6" t="s">
        <v>167</v>
      </c>
      <c r="C137" s="6" t="s">
        <v>145</v>
      </c>
      <c r="D137" s="6" t="s">
        <v>5</v>
      </c>
      <c r="E137" s="6" t="s">
        <v>181</v>
      </c>
      <c r="F137" s="6" t="s">
        <v>36</v>
      </c>
      <c r="G137" s="6"/>
      <c r="H137" s="6"/>
      <c r="I137" s="6"/>
      <c r="J137" s="6"/>
      <c r="K137" s="7">
        <v>0</v>
      </c>
      <c r="L137" s="7">
        <v>3086325</v>
      </c>
      <c r="M137" s="7">
        <v>3086325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2175543</v>
      </c>
      <c r="AB137" s="7">
        <v>2175543</v>
      </c>
      <c r="AC137" s="7">
        <v>2175543</v>
      </c>
      <c r="AD137" s="19">
        <f t="shared" si="4"/>
        <v>70.489757235547131</v>
      </c>
      <c r="AE137" s="8"/>
      <c r="AF137" s="7"/>
      <c r="AG137" s="8"/>
      <c r="AH137" s="7"/>
    </row>
    <row r="138" spans="1:34" outlineLevel="6" x14ac:dyDescent="0.2">
      <c r="A138" s="5" t="s">
        <v>127</v>
      </c>
      <c r="B138" s="6" t="s">
        <v>167</v>
      </c>
      <c r="C138" s="6" t="s">
        <v>145</v>
      </c>
      <c r="D138" s="6" t="s">
        <v>5</v>
      </c>
      <c r="E138" s="6" t="s">
        <v>181</v>
      </c>
      <c r="F138" s="6" t="s">
        <v>128</v>
      </c>
      <c r="G138" s="6"/>
      <c r="H138" s="6"/>
      <c r="I138" s="6"/>
      <c r="J138" s="6"/>
      <c r="K138" s="7"/>
      <c r="L138" s="7">
        <v>3086325</v>
      </c>
      <c r="M138" s="7">
        <v>3086325</v>
      </c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>
        <v>2175543</v>
      </c>
      <c r="AB138" s="7"/>
      <c r="AC138" s="7"/>
      <c r="AD138" s="19">
        <f t="shared" si="4"/>
        <v>70.489757235547131</v>
      </c>
      <c r="AE138" s="8"/>
      <c r="AF138" s="7"/>
      <c r="AG138" s="8"/>
      <c r="AH138" s="7"/>
    </row>
    <row r="139" spans="1:34" ht="13.5" customHeight="1" outlineLevel="7" x14ac:dyDescent="0.2">
      <c r="A139" s="5" t="s">
        <v>37</v>
      </c>
      <c r="B139" s="6" t="s">
        <v>167</v>
      </c>
      <c r="C139" s="6" t="s">
        <v>145</v>
      </c>
      <c r="D139" s="6" t="s">
        <v>5</v>
      </c>
      <c r="E139" s="6" t="s">
        <v>181</v>
      </c>
      <c r="F139" s="6" t="s">
        <v>38</v>
      </c>
      <c r="G139" s="6"/>
      <c r="H139" s="6"/>
      <c r="I139" s="6"/>
      <c r="J139" s="6"/>
      <c r="K139" s="7">
        <v>0</v>
      </c>
      <c r="L139" s="7">
        <v>3086325</v>
      </c>
      <c r="M139" s="7">
        <v>3086325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2175543</v>
      </c>
      <c r="AB139" s="7">
        <v>2175543</v>
      </c>
      <c r="AC139" s="7">
        <v>2175543</v>
      </c>
      <c r="AD139" s="19">
        <f t="shared" si="4"/>
        <v>70.489757235547131</v>
      </c>
      <c r="AE139" s="8">
        <v>1</v>
      </c>
      <c r="AF139" s="7">
        <v>0</v>
      </c>
      <c r="AG139" s="8">
        <v>0</v>
      </c>
      <c r="AH139" s="7">
        <v>0</v>
      </c>
    </row>
    <row r="140" spans="1:34" ht="14.25" customHeight="1" outlineLevel="2" x14ac:dyDescent="0.2">
      <c r="A140" s="5" t="s">
        <v>63</v>
      </c>
      <c r="B140" s="6" t="s">
        <v>167</v>
      </c>
      <c r="C140" s="6" t="s">
        <v>145</v>
      </c>
      <c r="D140" s="6" t="s">
        <v>5</v>
      </c>
      <c r="E140" s="6" t="s">
        <v>182</v>
      </c>
      <c r="F140" s="6"/>
      <c r="G140" s="6"/>
      <c r="H140" s="6"/>
      <c r="I140" s="6"/>
      <c r="J140" s="6"/>
      <c r="K140" s="7">
        <v>0</v>
      </c>
      <c r="L140" s="7">
        <v>8046891</v>
      </c>
      <c r="M140" s="7">
        <v>8046891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6196073</v>
      </c>
      <c r="AB140" s="7">
        <v>6196073</v>
      </c>
      <c r="AC140" s="7">
        <v>6196073</v>
      </c>
      <c r="AD140" s="19">
        <f t="shared" si="4"/>
        <v>76.999589033826851</v>
      </c>
      <c r="AE140" s="8">
        <v>0.27777777777777779</v>
      </c>
      <c r="AF140" s="7">
        <v>0</v>
      </c>
      <c r="AG140" s="8">
        <v>0</v>
      </c>
      <c r="AH140" s="7">
        <v>0</v>
      </c>
    </row>
    <row r="141" spans="1:34" ht="27" customHeight="1" outlineLevel="5" x14ac:dyDescent="0.2">
      <c r="A141" s="5" t="s">
        <v>35</v>
      </c>
      <c r="B141" s="6" t="s">
        <v>167</v>
      </c>
      <c r="C141" s="6" t="s">
        <v>145</v>
      </c>
      <c r="D141" s="6" t="s">
        <v>5</v>
      </c>
      <c r="E141" s="6" t="s">
        <v>182</v>
      </c>
      <c r="F141" s="6" t="s">
        <v>36</v>
      </c>
      <c r="G141" s="6"/>
      <c r="H141" s="6"/>
      <c r="I141" s="6"/>
      <c r="J141" s="6"/>
      <c r="K141" s="7">
        <v>0</v>
      </c>
      <c r="L141" s="7">
        <v>8046891</v>
      </c>
      <c r="M141" s="7">
        <v>8046891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6196073</v>
      </c>
      <c r="AB141" s="7">
        <v>6196073</v>
      </c>
      <c r="AC141" s="7">
        <v>6196073</v>
      </c>
      <c r="AD141" s="19">
        <f t="shared" ref="AD141:AD191" si="5">AA141/M141*100</f>
        <v>76.999589033826851</v>
      </c>
      <c r="AE141" s="8">
        <v>0.27777777777777779</v>
      </c>
      <c r="AF141" s="7">
        <v>0</v>
      </c>
      <c r="AG141" s="8">
        <v>0</v>
      </c>
      <c r="AH141" s="7">
        <v>0</v>
      </c>
    </row>
    <row r="142" spans="1:34" ht="22.5" customHeight="1" outlineLevel="5" x14ac:dyDescent="0.2">
      <c r="A142" s="5" t="s">
        <v>127</v>
      </c>
      <c r="B142" s="6" t="s">
        <v>167</v>
      </c>
      <c r="C142" s="6" t="s">
        <v>145</v>
      </c>
      <c r="D142" s="6" t="s">
        <v>5</v>
      </c>
      <c r="E142" s="6" t="s">
        <v>182</v>
      </c>
      <c r="F142" s="6" t="s">
        <v>128</v>
      </c>
      <c r="G142" s="6"/>
      <c r="H142" s="6"/>
      <c r="I142" s="6"/>
      <c r="J142" s="6"/>
      <c r="K142" s="7"/>
      <c r="L142" s="7">
        <v>8046891</v>
      </c>
      <c r="M142" s="7">
        <v>8046891</v>
      </c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>
        <v>6196073</v>
      </c>
      <c r="AB142" s="7"/>
      <c r="AC142" s="7"/>
      <c r="AD142" s="19">
        <f t="shared" si="5"/>
        <v>76.999589033826851</v>
      </c>
      <c r="AE142" s="8"/>
      <c r="AF142" s="7"/>
      <c r="AG142" s="8"/>
      <c r="AH142" s="7"/>
    </row>
    <row r="143" spans="1:34" ht="51" customHeight="1" outlineLevel="6" x14ac:dyDescent="0.2">
      <c r="A143" s="5" t="s">
        <v>37</v>
      </c>
      <c r="B143" s="6" t="s">
        <v>167</v>
      </c>
      <c r="C143" s="6" t="s">
        <v>145</v>
      </c>
      <c r="D143" s="6" t="s">
        <v>5</v>
      </c>
      <c r="E143" s="6" t="s">
        <v>182</v>
      </c>
      <c r="F143" s="6" t="s">
        <v>38</v>
      </c>
      <c r="G143" s="6"/>
      <c r="H143" s="6"/>
      <c r="I143" s="6"/>
      <c r="J143" s="6"/>
      <c r="K143" s="7">
        <v>0</v>
      </c>
      <c r="L143" s="7">
        <v>8046891</v>
      </c>
      <c r="M143" s="7">
        <v>8046891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6196073</v>
      </c>
      <c r="AB143" s="7">
        <v>6196073</v>
      </c>
      <c r="AC143" s="7">
        <v>6196073</v>
      </c>
      <c r="AD143" s="19">
        <f t="shared" si="5"/>
        <v>76.999589033826851</v>
      </c>
      <c r="AE143" s="8">
        <v>0.27777777777777779</v>
      </c>
      <c r="AF143" s="7">
        <v>0</v>
      </c>
      <c r="AG143" s="8">
        <v>0</v>
      </c>
      <c r="AH143" s="7">
        <v>0</v>
      </c>
    </row>
    <row r="144" spans="1:34" ht="63" customHeight="1" outlineLevel="7" x14ac:dyDescent="0.2">
      <c r="A144" s="5" t="s">
        <v>64</v>
      </c>
      <c r="B144" s="6" t="s">
        <v>167</v>
      </c>
      <c r="C144" s="6" t="s">
        <v>145</v>
      </c>
      <c r="D144" s="6" t="s">
        <v>5</v>
      </c>
      <c r="E144" s="6" t="s">
        <v>183</v>
      </c>
      <c r="F144" s="6"/>
      <c r="G144" s="6"/>
      <c r="H144" s="6"/>
      <c r="I144" s="6"/>
      <c r="J144" s="6"/>
      <c r="K144" s="7">
        <v>0</v>
      </c>
      <c r="L144" s="7">
        <v>139920</v>
      </c>
      <c r="M144" s="7">
        <v>139920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73935</v>
      </c>
      <c r="AB144" s="7">
        <v>73935</v>
      </c>
      <c r="AC144" s="7">
        <v>73935</v>
      </c>
      <c r="AD144" s="19">
        <f t="shared" si="5"/>
        <v>52.840909090909093</v>
      </c>
      <c r="AE144" s="8">
        <v>0</v>
      </c>
      <c r="AF144" s="7">
        <v>0</v>
      </c>
      <c r="AG144" s="8">
        <v>0</v>
      </c>
      <c r="AH144" s="7">
        <v>0</v>
      </c>
    </row>
    <row r="145" spans="1:34" ht="24.75" customHeight="1" outlineLevel="7" x14ac:dyDescent="0.2">
      <c r="A145" s="5" t="s">
        <v>35</v>
      </c>
      <c r="B145" s="6" t="s">
        <v>167</v>
      </c>
      <c r="C145" s="6" t="s">
        <v>145</v>
      </c>
      <c r="D145" s="6" t="s">
        <v>5</v>
      </c>
      <c r="E145" s="6" t="s">
        <v>183</v>
      </c>
      <c r="F145" s="6" t="s">
        <v>36</v>
      </c>
      <c r="G145" s="6"/>
      <c r="H145" s="6"/>
      <c r="I145" s="6"/>
      <c r="J145" s="6"/>
      <c r="K145" s="7">
        <v>0</v>
      </c>
      <c r="L145" s="7">
        <v>139920</v>
      </c>
      <c r="M145" s="7">
        <v>139920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73935</v>
      </c>
      <c r="AB145" s="7">
        <v>73935</v>
      </c>
      <c r="AC145" s="7">
        <v>73935</v>
      </c>
      <c r="AD145" s="19">
        <f t="shared" si="5"/>
        <v>52.840909090909093</v>
      </c>
      <c r="AE145" s="8">
        <v>0.27777777777777779</v>
      </c>
      <c r="AF145" s="7">
        <v>0</v>
      </c>
      <c r="AG145" s="8">
        <v>0</v>
      </c>
      <c r="AH145" s="7">
        <v>0</v>
      </c>
    </row>
    <row r="146" spans="1:34" ht="17.25" customHeight="1" outlineLevel="7" x14ac:dyDescent="0.2">
      <c r="A146" s="5" t="s">
        <v>127</v>
      </c>
      <c r="B146" s="6" t="s">
        <v>167</v>
      </c>
      <c r="C146" s="6" t="s">
        <v>145</v>
      </c>
      <c r="D146" s="6" t="s">
        <v>5</v>
      </c>
      <c r="E146" s="6" t="s">
        <v>183</v>
      </c>
      <c r="F146" s="6" t="s">
        <v>128</v>
      </c>
      <c r="G146" s="6"/>
      <c r="H146" s="6"/>
      <c r="I146" s="6"/>
      <c r="J146" s="6"/>
      <c r="K146" s="7"/>
      <c r="L146" s="7">
        <v>139920</v>
      </c>
      <c r="M146" s="7">
        <v>139920</v>
      </c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>
        <v>73935</v>
      </c>
      <c r="AB146" s="7"/>
      <c r="AC146" s="7"/>
      <c r="AD146" s="19">
        <f t="shared" si="5"/>
        <v>52.840909090909093</v>
      </c>
      <c r="AE146" s="8"/>
      <c r="AF146" s="7"/>
      <c r="AG146" s="8"/>
      <c r="AH146" s="7"/>
    </row>
    <row r="147" spans="1:34" ht="53.25" customHeight="1" outlineLevel="2" x14ac:dyDescent="0.2">
      <c r="A147" s="5" t="s">
        <v>37</v>
      </c>
      <c r="B147" s="6" t="s">
        <v>167</v>
      </c>
      <c r="C147" s="6" t="s">
        <v>145</v>
      </c>
      <c r="D147" s="6" t="s">
        <v>5</v>
      </c>
      <c r="E147" s="6" t="s">
        <v>183</v>
      </c>
      <c r="F147" s="6" t="s">
        <v>38</v>
      </c>
      <c r="G147" s="6"/>
      <c r="H147" s="6"/>
      <c r="I147" s="6"/>
      <c r="J147" s="6"/>
      <c r="K147" s="7">
        <v>0</v>
      </c>
      <c r="L147" s="7">
        <v>139920</v>
      </c>
      <c r="M147" s="7">
        <v>139920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73935</v>
      </c>
      <c r="AB147" s="7">
        <v>73935</v>
      </c>
      <c r="AC147" s="7">
        <v>73935</v>
      </c>
      <c r="AD147" s="19">
        <f t="shared" si="5"/>
        <v>52.840909090909093</v>
      </c>
      <c r="AE147" s="8">
        <v>0.69656420854551671</v>
      </c>
      <c r="AF147" s="7">
        <v>0</v>
      </c>
      <c r="AG147" s="8">
        <v>0</v>
      </c>
      <c r="AH147" s="7">
        <v>0</v>
      </c>
    </row>
    <row r="148" spans="1:34" ht="54" customHeight="1" outlineLevel="6" x14ac:dyDescent="0.2">
      <c r="A148" s="5" t="s">
        <v>65</v>
      </c>
      <c r="B148" s="6" t="s">
        <v>167</v>
      </c>
      <c r="C148" s="6" t="s">
        <v>145</v>
      </c>
      <c r="D148" s="6" t="s">
        <v>5</v>
      </c>
      <c r="E148" s="6" t="s">
        <v>184</v>
      </c>
      <c r="F148" s="6"/>
      <c r="G148" s="6"/>
      <c r="H148" s="6"/>
      <c r="I148" s="6"/>
      <c r="J148" s="6"/>
      <c r="K148" s="7">
        <v>0</v>
      </c>
      <c r="L148" s="7"/>
      <c r="M148" s="7">
        <v>100000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19">
        <f t="shared" si="5"/>
        <v>0</v>
      </c>
      <c r="AE148" s="8">
        <v>0.55946304563991289</v>
      </c>
      <c r="AF148" s="7">
        <v>0</v>
      </c>
      <c r="AG148" s="8">
        <v>0</v>
      </c>
      <c r="AH148" s="7">
        <v>0</v>
      </c>
    </row>
    <row r="149" spans="1:34" ht="27.75" customHeight="1" outlineLevel="6" x14ac:dyDescent="0.2">
      <c r="A149" s="5" t="s">
        <v>35</v>
      </c>
      <c r="B149" s="6" t="s">
        <v>167</v>
      </c>
      <c r="C149" s="6" t="s">
        <v>145</v>
      </c>
      <c r="D149" s="6" t="s">
        <v>5</v>
      </c>
      <c r="E149" s="6" t="s">
        <v>184</v>
      </c>
      <c r="F149" s="6" t="s">
        <v>36</v>
      </c>
      <c r="G149" s="6"/>
      <c r="H149" s="6"/>
      <c r="I149" s="6"/>
      <c r="J149" s="6"/>
      <c r="K149" s="7">
        <v>0</v>
      </c>
      <c r="L149" s="7"/>
      <c r="M149" s="7">
        <v>100000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19">
        <f t="shared" si="5"/>
        <v>0</v>
      </c>
      <c r="AE149" s="8"/>
      <c r="AF149" s="7"/>
      <c r="AG149" s="8"/>
      <c r="AH149" s="7"/>
    </row>
    <row r="150" spans="1:34" ht="27.75" customHeight="1" outlineLevel="6" x14ac:dyDescent="0.2">
      <c r="A150" s="5" t="s">
        <v>127</v>
      </c>
      <c r="B150" s="6" t="s">
        <v>167</v>
      </c>
      <c r="C150" s="6" t="s">
        <v>145</v>
      </c>
      <c r="D150" s="6" t="s">
        <v>5</v>
      </c>
      <c r="E150" s="6" t="s">
        <v>184</v>
      </c>
      <c r="F150" s="6" t="s">
        <v>128</v>
      </c>
      <c r="G150" s="6"/>
      <c r="H150" s="6"/>
      <c r="I150" s="6"/>
      <c r="J150" s="6"/>
      <c r="K150" s="7"/>
      <c r="L150" s="7"/>
      <c r="M150" s="7">
        <v>100000</v>
      </c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>
        <v>0</v>
      </c>
      <c r="AB150" s="7"/>
      <c r="AC150" s="7"/>
      <c r="AD150" s="19">
        <f t="shared" si="5"/>
        <v>0</v>
      </c>
      <c r="AE150" s="8"/>
      <c r="AF150" s="7"/>
      <c r="AG150" s="8"/>
      <c r="AH150" s="7"/>
    </row>
    <row r="151" spans="1:34" ht="27.75" customHeight="1" outlineLevel="6" x14ac:dyDescent="0.2">
      <c r="A151" s="5" t="s">
        <v>66</v>
      </c>
      <c r="B151" s="6" t="s">
        <v>167</v>
      </c>
      <c r="C151" s="6" t="s">
        <v>145</v>
      </c>
      <c r="D151" s="6" t="s">
        <v>5</v>
      </c>
      <c r="E151" s="6" t="s">
        <v>184</v>
      </c>
      <c r="F151" s="6" t="s">
        <v>67</v>
      </c>
      <c r="G151" s="6"/>
      <c r="H151" s="6"/>
      <c r="I151" s="6"/>
      <c r="J151" s="6"/>
      <c r="K151" s="7"/>
      <c r="L151" s="7"/>
      <c r="M151" s="7">
        <v>100000</v>
      </c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>
        <v>0</v>
      </c>
      <c r="AB151" s="7"/>
      <c r="AC151" s="7"/>
      <c r="AD151" s="19">
        <f t="shared" si="5"/>
        <v>0</v>
      </c>
      <c r="AE151" s="8"/>
      <c r="AF151" s="7"/>
      <c r="AG151" s="8"/>
      <c r="AH151" s="7"/>
    </row>
    <row r="152" spans="1:34" ht="27.75" customHeight="1" outlineLevel="6" x14ac:dyDescent="0.2">
      <c r="A152" s="5" t="s">
        <v>168</v>
      </c>
      <c r="B152" s="6" t="s">
        <v>169</v>
      </c>
      <c r="C152" s="6"/>
      <c r="D152" s="6"/>
      <c r="E152" s="6"/>
      <c r="F152" s="6"/>
      <c r="G152" s="6"/>
      <c r="H152" s="6"/>
      <c r="I152" s="6"/>
      <c r="J152" s="6"/>
      <c r="K152" s="7"/>
      <c r="L152" s="7">
        <f>L154+L158+L162+L166+L178+L182+L186+L190+L194+L198+L202+L208+L210+L214+L218+L225+L229+L233</f>
        <v>130383668</v>
      </c>
      <c r="M152" s="7">
        <f>M154+M158+M162+M166+M178+M182+M186+M190+M194+M198+M202+M208+M210+M214+M218+M225+M229+M233</f>
        <v>133347781.95999999</v>
      </c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>
        <f>AA154+AA158+AA162+AA166+AA178+AA182+AA186+AA190+AA194+AA198+AA202+AA208+AA210+AA214+AA218+AA225+AA229+AA233</f>
        <v>92440308.609999999</v>
      </c>
      <c r="AB152" s="7"/>
      <c r="AC152" s="7"/>
      <c r="AD152" s="19">
        <f t="shared" si="5"/>
        <v>69.322719321817502</v>
      </c>
      <c r="AE152" s="8"/>
      <c r="AF152" s="7"/>
      <c r="AG152" s="8"/>
      <c r="AH152" s="7"/>
    </row>
    <row r="153" spans="1:34" ht="17.25" customHeight="1" outlineLevel="5" x14ac:dyDescent="0.2">
      <c r="A153" s="5" t="s">
        <v>82</v>
      </c>
      <c r="B153" s="6" t="s">
        <v>169</v>
      </c>
      <c r="C153" s="6" t="s">
        <v>145</v>
      </c>
      <c r="D153" s="6" t="s">
        <v>83</v>
      </c>
      <c r="E153" s="6"/>
      <c r="F153" s="6"/>
      <c r="G153" s="6"/>
      <c r="H153" s="6"/>
      <c r="I153" s="6"/>
      <c r="J153" s="6"/>
      <c r="K153" s="7">
        <v>0</v>
      </c>
      <c r="L153" s="7">
        <v>130383668</v>
      </c>
      <c r="M153" s="7">
        <v>133347781.95999999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92440308.609999999</v>
      </c>
      <c r="AB153" s="7">
        <v>4279596</v>
      </c>
      <c r="AC153" s="7">
        <v>4265166.82</v>
      </c>
      <c r="AD153" s="19">
        <f t="shared" si="5"/>
        <v>69.322719321817502</v>
      </c>
      <c r="AE153" s="8">
        <v>0.75222222222222224</v>
      </c>
      <c r="AF153" s="7">
        <v>0</v>
      </c>
      <c r="AG153" s="8">
        <v>0</v>
      </c>
      <c r="AH153" s="7">
        <v>0</v>
      </c>
    </row>
    <row r="154" spans="1:34" ht="18" customHeight="1" outlineLevel="7" x14ac:dyDescent="0.2">
      <c r="A154" s="5" t="s">
        <v>84</v>
      </c>
      <c r="B154" s="6" t="s">
        <v>169</v>
      </c>
      <c r="C154" s="6" t="s">
        <v>145</v>
      </c>
      <c r="D154" s="6" t="s">
        <v>83</v>
      </c>
      <c r="E154" s="6" t="s">
        <v>185</v>
      </c>
      <c r="F154" s="6"/>
      <c r="G154" s="6"/>
      <c r="H154" s="6"/>
      <c r="I154" s="6"/>
      <c r="J154" s="6"/>
      <c r="K154" s="7">
        <v>0</v>
      </c>
      <c r="L154" s="7">
        <v>7392011</v>
      </c>
      <c r="M154" s="7">
        <v>7392011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4265166.82</v>
      </c>
      <c r="AB154" s="7">
        <v>4279596</v>
      </c>
      <c r="AC154" s="7">
        <v>4265166.82</v>
      </c>
      <c r="AD154" s="19">
        <f t="shared" si="5"/>
        <v>57.699681723958477</v>
      </c>
      <c r="AE154" s="8">
        <v>0.75222222222222224</v>
      </c>
      <c r="AF154" s="7">
        <v>0</v>
      </c>
      <c r="AG154" s="8">
        <v>0</v>
      </c>
      <c r="AH154" s="7">
        <v>0</v>
      </c>
    </row>
    <row r="155" spans="1:34" ht="25.5" outlineLevel="2" x14ac:dyDescent="0.2">
      <c r="A155" s="5" t="s">
        <v>35</v>
      </c>
      <c r="B155" s="6" t="s">
        <v>169</v>
      </c>
      <c r="C155" s="6" t="s">
        <v>145</v>
      </c>
      <c r="D155" s="6" t="s">
        <v>83</v>
      </c>
      <c r="E155" s="6" t="s">
        <v>185</v>
      </c>
      <c r="F155" s="6" t="s">
        <v>36</v>
      </c>
      <c r="G155" s="6"/>
      <c r="H155" s="6"/>
      <c r="I155" s="6"/>
      <c r="J155" s="6"/>
      <c r="K155" s="7">
        <v>0</v>
      </c>
      <c r="L155" s="7">
        <v>7392011</v>
      </c>
      <c r="M155" s="7">
        <v>7392011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4265166.82</v>
      </c>
      <c r="AB155" s="7">
        <v>4279596</v>
      </c>
      <c r="AC155" s="7">
        <v>4265166.82</v>
      </c>
      <c r="AD155" s="19">
        <f t="shared" si="5"/>
        <v>57.699681723958477</v>
      </c>
      <c r="AE155" s="8">
        <v>0.74981266961243098</v>
      </c>
      <c r="AF155" s="7">
        <v>0</v>
      </c>
      <c r="AG155" s="8">
        <v>0</v>
      </c>
      <c r="AH155" s="7">
        <v>0</v>
      </c>
    </row>
    <row r="156" spans="1:34" ht="21" customHeight="1" outlineLevel="5" x14ac:dyDescent="0.2">
      <c r="A156" s="5" t="s">
        <v>127</v>
      </c>
      <c r="B156" s="6" t="s">
        <v>169</v>
      </c>
      <c r="C156" s="6" t="s">
        <v>145</v>
      </c>
      <c r="D156" s="6" t="s">
        <v>83</v>
      </c>
      <c r="E156" s="6" t="s">
        <v>185</v>
      </c>
      <c r="F156" s="6" t="s">
        <v>128</v>
      </c>
      <c r="G156" s="6"/>
      <c r="H156" s="6"/>
      <c r="I156" s="6"/>
      <c r="J156" s="6"/>
      <c r="K156" s="7"/>
      <c r="L156" s="7">
        <v>7392011</v>
      </c>
      <c r="M156" s="7">
        <v>7392011</v>
      </c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>
        <v>4265166.82</v>
      </c>
      <c r="AB156" s="7"/>
      <c r="AC156" s="7"/>
      <c r="AD156" s="19">
        <f t="shared" si="5"/>
        <v>57.699681723958477</v>
      </c>
      <c r="AE156" s="8">
        <v>0.78961971375177475</v>
      </c>
      <c r="AF156" s="7">
        <v>0</v>
      </c>
      <c r="AG156" s="8">
        <v>0</v>
      </c>
      <c r="AH156" s="7">
        <v>0</v>
      </c>
    </row>
    <row r="157" spans="1:34" ht="14.25" customHeight="1" outlineLevel="6" x14ac:dyDescent="0.2">
      <c r="A157" s="5" t="s">
        <v>37</v>
      </c>
      <c r="B157" s="6" t="s">
        <v>169</v>
      </c>
      <c r="C157" s="6" t="s">
        <v>145</v>
      </c>
      <c r="D157" s="6" t="s">
        <v>83</v>
      </c>
      <c r="E157" s="6" t="s">
        <v>185</v>
      </c>
      <c r="F157" s="6" t="s">
        <v>38</v>
      </c>
      <c r="G157" s="6"/>
      <c r="H157" s="6"/>
      <c r="I157" s="6"/>
      <c r="J157" s="6"/>
      <c r="K157" s="7">
        <v>0</v>
      </c>
      <c r="L157" s="7">
        <v>7392011</v>
      </c>
      <c r="M157" s="7">
        <v>7392011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4265166.82</v>
      </c>
      <c r="AB157" s="7">
        <v>4279596</v>
      </c>
      <c r="AC157" s="7">
        <v>4265166.82</v>
      </c>
      <c r="AD157" s="19">
        <f t="shared" si="5"/>
        <v>57.699681723958477</v>
      </c>
      <c r="AE157" s="8">
        <v>0.78961971375177475</v>
      </c>
      <c r="AF157" s="7">
        <v>0</v>
      </c>
      <c r="AG157" s="8">
        <v>0</v>
      </c>
      <c r="AH157" s="7">
        <v>0</v>
      </c>
    </row>
    <row r="158" spans="1:34" ht="14.25" customHeight="1" outlineLevel="6" x14ac:dyDescent="0.2">
      <c r="A158" s="5" t="s">
        <v>87</v>
      </c>
      <c r="B158" s="6" t="s">
        <v>169</v>
      </c>
      <c r="C158" s="6" t="s">
        <v>145</v>
      </c>
      <c r="D158" s="6" t="s">
        <v>83</v>
      </c>
      <c r="E158" s="6" t="s">
        <v>186</v>
      </c>
      <c r="F158" s="6"/>
      <c r="G158" s="6"/>
      <c r="H158" s="6"/>
      <c r="I158" s="6"/>
      <c r="J158" s="6"/>
      <c r="K158" s="7">
        <v>0</v>
      </c>
      <c r="L158" s="7">
        <v>18000000</v>
      </c>
      <c r="M158" s="7">
        <v>16787900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11149348.630000001</v>
      </c>
      <c r="AB158" s="7">
        <v>11326230</v>
      </c>
      <c r="AC158" s="7">
        <v>11149348.630000001</v>
      </c>
      <c r="AD158" s="19">
        <f t="shared" si="5"/>
        <v>66.413003591872723</v>
      </c>
      <c r="AE158" s="8"/>
      <c r="AF158" s="7"/>
      <c r="AG158" s="8"/>
      <c r="AH158" s="7"/>
    </row>
    <row r="159" spans="1:34" ht="29.25" customHeight="1" outlineLevel="6" x14ac:dyDescent="0.2">
      <c r="A159" s="5" t="s">
        <v>35</v>
      </c>
      <c r="B159" s="6" t="s">
        <v>169</v>
      </c>
      <c r="C159" s="6" t="s">
        <v>145</v>
      </c>
      <c r="D159" s="6" t="s">
        <v>186</v>
      </c>
      <c r="E159" s="6" t="s">
        <v>186</v>
      </c>
      <c r="F159" s="6" t="s">
        <v>36</v>
      </c>
      <c r="G159" s="6"/>
      <c r="H159" s="6"/>
      <c r="I159" s="6"/>
      <c r="J159" s="6"/>
      <c r="K159" s="7">
        <v>0</v>
      </c>
      <c r="L159" s="7">
        <v>18000000</v>
      </c>
      <c r="M159" s="7">
        <v>16787900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11149348.630000001</v>
      </c>
      <c r="AB159" s="7">
        <v>11326230</v>
      </c>
      <c r="AC159" s="7">
        <v>11149348.630000001</v>
      </c>
      <c r="AD159" s="19">
        <f t="shared" si="5"/>
        <v>66.413003591872723</v>
      </c>
      <c r="AE159" s="8"/>
      <c r="AF159" s="7"/>
      <c r="AG159" s="8"/>
      <c r="AH159" s="7"/>
    </row>
    <row r="160" spans="1:34" ht="17.25" customHeight="1" outlineLevel="7" x14ac:dyDescent="0.2">
      <c r="A160" s="5" t="s">
        <v>127</v>
      </c>
      <c r="B160" s="6" t="s">
        <v>169</v>
      </c>
      <c r="C160" s="6" t="s">
        <v>145</v>
      </c>
      <c r="D160" s="6" t="s">
        <v>186</v>
      </c>
      <c r="E160" s="6" t="s">
        <v>186</v>
      </c>
      <c r="F160" s="6" t="s">
        <v>128</v>
      </c>
      <c r="G160" s="6"/>
      <c r="H160" s="6"/>
      <c r="I160" s="6"/>
      <c r="J160" s="6"/>
      <c r="K160" s="7"/>
      <c r="L160" s="7">
        <v>18000000</v>
      </c>
      <c r="M160" s="7">
        <v>16787900</v>
      </c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>
        <v>11149348.630000001</v>
      </c>
      <c r="AB160" s="7"/>
      <c r="AC160" s="7"/>
      <c r="AD160" s="19">
        <f t="shared" si="5"/>
        <v>66.413003591872723</v>
      </c>
      <c r="AE160" s="8">
        <v>0.78961971375177475</v>
      </c>
      <c r="AF160" s="7">
        <v>0</v>
      </c>
      <c r="AG160" s="8">
        <v>0</v>
      </c>
      <c r="AH160" s="7">
        <v>0</v>
      </c>
    </row>
    <row r="161" spans="1:34" ht="57" customHeight="1" outlineLevel="5" x14ac:dyDescent="0.2">
      <c r="A161" s="5" t="s">
        <v>37</v>
      </c>
      <c r="B161" s="6" t="s">
        <v>169</v>
      </c>
      <c r="C161" s="6" t="s">
        <v>145</v>
      </c>
      <c r="D161" s="6" t="s">
        <v>83</v>
      </c>
      <c r="E161" s="6" t="s">
        <v>186</v>
      </c>
      <c r="F161" s="6" t="s">
        <v>38</v>
      </c>
      <c r="G161" s="6"/>
      <c r="H161" s="6"/>
      <c r="I161" s="6"/>
      <c r="J161" s="6"/>
      <c r="K161" s="7">
        <v>0</v>
      </c>
      <c r="L161" s="7">
        <v>18000000</v>
      </c>
      <c r="M161" s="7">
        <v>16787900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11149348.630000001</v>
      </c>
      <c r="AB161" s="7">
        <v>11326230</v>
      </c>
      <c r="AC161" s="7">
        <v>11149348.630000001</v>
      </c>
      <c r="AD161" s="19">
        <f t="shared" si="5"/>
        <v>66.413003591872723</v>
      </c>
      <c r="AE161" s="8">
        <v>0.74509573510099436</v>
      </c>
      <c r="AF161" s="7">
        <v>0</v>
      </c>
      <c r="AG161" s="8">
        <v>0</v>
      </c>
      <c r="AH161" s="7">
        <v>0</v>
      </c>
    </row>
    <row r="162" spans="1:34" ht="19.5" customHeight="1" outlineLevel="6" x14ac:dyDescent="0.2">
      <c r="A162" s="5" t="s">
        <v>88</v>
      </c>
      <c r="B162" s="6" t="s">
        <v>169</v>
      </c>
      <c r="C162" s="6" t="s">
        <v>145</v>
      </c>
      <c r="D162" s="6" t="s">
        <v>83</v>
      </c>
      <c r="E162" s="6" t="s">
        <v>187</v>
      </c>
      <c r="F162" s="6"/>
      <c r="G162" s="6"/>
      <c r="H162" s="6"/>
      <c r="I162" s="6"/>
      <c r="J162" s="6"/>
      <c r="K162" s="7">
        <v>0</v>
      </c>
      <c r="L162" s="7">
        <v>700000</v>
      </c>
      <c r="M162" s="7">
        <v>700000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552572</v>
      </c>
      <c r="AB162" s="7">
        <v>552572</v>
      </c>
      <c r="AC162" s="7">
        <v>552572</v>
      </c>
      <c r="AD162" s="19">
        <f t="shared" si="5"/>
        <v>78.938857142857145</v>
      </c>
      <c r="AE162" s="8">
        <v>0.90027504576339545</v>
      </c>
      <c r="AF162" s="7">
        <v>0</v>
      </c>
      <c r="AG162" s="8">
        <v>0</v>
      </c>
      <c r="AH162" s="7">
        <v>0</v>
      </c>
    </row>
    <row r="163" spans="1:34" ht="27.75" customHeight="1" outlineLevel="7" x14ac:dyDescent="0.2">
      <c r="A163" s="5" t="s">
        <v>35</v>
      </c>
      <c r="B163" s="6" t="s">
        <v>169</v>
      </c>
      <c r="C163" s="6" t="s">
        <v>145</v>
      </c>
      <c r="D163" s="6" t="s">
        <v>83</v>
      </c>
      <c r="E163" s="6" t="s">
        <v>187</v>
      </c>
      <c r="F163" s="6" t="s">
        <v>36</v>
      </c>
      <c r="G163" s="6"/>
      <c r="H163" s="6"/>
      <c r="I163" s="6"/>
      <c r="J163" s="6"/>
      <c r="K163" s="7">
        <v>0</v>
      </c>
      <c r="L163" s="7">
        <v>700000</v>
      </c>
      <c r="M163" s="7">
        <v>700000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552572</v>
      </c>
      <c r="AB163" s="7">
        <v>552572</v>
      </c>
      <c r="AC163" s="7">
        <v>552572</v>
      </c>
      <c r="AD163" s="19">
        <f t="shared" si="5"/>
        <v>78.938857142857145</v>
      </c>
      <c r="AE163" s="8">
        <v>0</v>
      </c>
      <c r="AF163" s="7">
        <v>0</v>
      </c>
      <c r="AG163" s="8">
        <v>0</v>
      </c>
      <c r="AH163" s="7">
        <v>0</v>
      </c>
    </row>
    <row r="164" spans="1:34" ht="15.75" customHeight="1" outlineLevel="7" x14ac:dyDescent="0.2">
      <c r="A164" s="5" t="s">
        <v>127</v>
      </c>
      <c r="B164" s="6" t="s">
        <v>169</v>
      </c>
      <c r="C164" s="6" t="s">
        <v>145</v>
      </c>
      <c r="D164" s="6" t="s">
        <v>83</v>
      </c>
      <c r="E164" s="6" t="s">
        <v>187</v>
      </c>
      <c r="F164" s="6" t="s">
        <v>128</v>
      </c>
      <c r="G164" s="6"/>
      <c r="H164" s="6"/>
      <c r="I164" s="6"/>
      <c r="J164" s="6"/>
      <c r="K164" s="7"/>
      <c r="L164" s="7">
        <v>700000</v>
      </c>
      <c r="M164" s="7">
        <v>700000</v>
      </c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>
        <v>552572</v>
      </c>
      <c r="AB164" s="7"/>
      <c r="AC164" s="7"/>
      <c r="AD164" s="19">
        <f t="shared" si="5"/>
        <v>78.938857142857145</v>
      </c>
      <c r="AE164" s="8">
        <v>0.90027504576339545</v>
      </c>
      <c r="AF164" s="7">
        <v>0</v>
      </c>
      <c r="AG164" s="8">
        <v>0</v>
      </c>
      <c r="AH164" s="7">
        <v>0</v>
      </c>
    </row>
    <row r="165" spans="1:34" ht="52.5" customHeight="1" outlineLevel="6" x14ac:dyDescent="0.2">
      <c r="A165" s="5" t="s">
        <v>37</v>
      </c>
      <c r="B165" s="6" t="s">
        <v>169</v>
      </c>
      <c r="C165" s="6" t="s">
        <v>145</v>
      </c>
      <c r="D165" s="6" t="s">
        <v>83</v>
      </c>
      <c r="E165" s="6" t="s">
        <v>187</v>
      </c>
      <c r="F165" s="6" t="s">
        <v>38</v>
      </c>
      <c r="G165" s="6"/>
      <c r="H165" s="6"/>
      <c r="I165" s="6"/>
      <c r="J165" s="6"/>
      <c r="K165" s="7">
        <v>0</v>
      </c>
      <c r="L165" s="7">
        <v>700000</v>
      </c>
      <c r="M165" s="7">
        <v>700000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552572</v>
      </c>
      <c r="AB165" s="7">
        <v>552572</v>
      </c>
      <c r="AC165" s="7">
        <v>552572</v>
      </c>
      <c r="AD165" s="19">
        <f t="shared" si="5"/>
        <v>78.938857142857145</v>
      </c>
      <c r="AE165" s="8">
        <v>0.72374750482672867</v>
      </c>
      <c r="AF165" s="7">
        <v>0</v>
      </c>
      <c r="AG165" s="8">
        <v>0</v>
      </c>
      <c r="AH165" s="7">
        <v>0</v>
      </c>
    </row>
    <row r="166" spans="1:34" ht="26.25" customHeight="1" outlineLevel="6" x14ac:dyDescent="0.2">
      <c r="A166" s="5" t="s">
        <v>93</v>
      </c>
      <c r="B166" s="6" t="s">
        <v>169</v>
      </c>
      <c r="C166" s="6" t="s">
        <v>145</v>
      </c>
      <c r="D166" s="6" t="s">
        <v>83</v>
      </c>
      <c r="E166" s="6" t="s">
        <v>188</v>
      </c>
      <c r="F166" s="6"/>
      <c r="G166" s="6"/>
      <c r="H166" s="6"/>
      <c r="I166" s="6"/>
      <c r="J166" s="6"/>
      <c r="K166" s="7">
        <v>0</v>
      </c>
      <c r="L166" s="7">
        <v>10500000</v>
      </c>
      <c r="M166" s="7">
        <v>10057334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6925777.1100000003</v>
      </c>
      <c r="AB166" s="7">
        <v>0</v>
      </c>
      <c r="AC166" s="7">
        <v>0</v>
      </c>
      <c r="AD166" s="19">
        <f t="shared" si="5"/>
        <v>68.862952249572302</v>
      </c>
      <c r="AE166" s="8"/>
      <c r="AF166" s="7"/>
      <c r="AG166" s="8"/>
      <c r="AH166" s="7"/>
    </row>
    <row r="167" spans="1:34" ht="52.5" customHeight="1" outlineLevel="5" x14ac:dyDescent="0.2">
      <c r="A167" s="5" t="s">
        <v>6</v>
      </c>
      <c r="B167" s="6" t="s">
        <v>169</v>
      </c>
      <c r="C167" s="6" t="s">
        <v>145</v>
      </c>
      <c r="D167" s="6" t="s">
        <v>83</v>
      </c>
      <c r="E167" s="6" t="s">
        <v>188</v>
      </c>
      <c r="F167" s="6" t="s">
        <v>7</v>
      </c>
      <c r="G167" s="6"/>
      <c r="H167" s="6"/>
      <c r="I167" s="6"/>
      <c r="J167" s="6"/>
      <c r="K167" s="7">
        <v>0</v>
      </c>
      <c r="L167" s="7">
        <v>7896641</v>
      </c>
      <c r="M167" s="7">
        <v>7655331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5330187.18</v>
      </c>
      <c r="AB167" s="7">
        <v>0</v>
      </c>
      <c r="AC167" s="7">
        <v>0</v>
      </c>
      <c r="AD167" s="19">
        <f t="shared" si="5"/>
        <v>69.627128859614302</v>
      </c>
      <c r="AE167" s="8">
        <v>0.25</v>
      </c>
      <c r="AF167" s="7">
        <v>0</v>
      </c>
      <c r="AG167" s="8">
        <v>0</v>
      </c>
      <c r="AH167" s="7">
        <v>0</v>
      </c>
    </row>
    <row r="168" spans="1:34" ht="25.5" outlineLevel="6" x14ac:dyDescent="0.2">
      <c r="A168" s="5" t="s">
        <v>8</v>
      </c>
      <c r="B168" s="6" t="s">
        <v>169</v>
      </c>
      <c r="C168" s="6" t="s">
        <v>145</v>
      </c>
      <c r="D168" s="6" t="s">
        <v>83</v>
      </c>
      <c r="E168" s="6" t="s">
        <v>188</v>
      </c>
      <c r="F168" s="6" t="s">
        <v>9</v>
      </c>
      <c r="G168" s="6"/>
      <c r="H168" s="6"/>
      <c r="I168" s="6"/>
      <c r="J168" s="6"/>
      <c r="K168" s="7">
        <v>0</v>
      </c>
      <c r="L168" s="7">
        <v>7896641</v>
      </c>
      <c r="M168" s="7">
        <v>7655331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5330187.18</v>
      </c>
      <c r="AB168" s="7">
        <v>0</v>
      </c>
      <c r="AC168" s="7">
        <v>0</v>
      </c>
      <c r="AD168" s="19">
        <f t="shared" si="5"/>
        <v>69.627128859614302</v>
      </c>
      <c r="AE168" s="8">
        <v>0.25</v>
      </c>
      <c r="AF168" s="7">
        <v>0</v>
      </c>
      <c r="AG168" s="8">
        <v>0</v>
      </c>
      <c r="AH168" s="7">
        <v>0</v>
      </c>
    </row>
    <row r="169" spans="1:34" ht="38.25" outlineLevel="6" x14ac:dyDescent="0.2">
      <c r="A169" s="5" t="s">
        <v>10</v>
      </c>
      <c r="B169" s="6" t="s">
        <v>169</v>
      </c>
      <c r="C169" s="6" t="s">
        <v>145</v>
      </c>
      <c r="D169" s="6" t="s">
        <v>83</v>
      </c>
      <c r="E169" s="6" t="s">
        <v>188</v>
      </c>
      <c r="F169" s="6" t="s">
        <v>11</v>
      </c>
      <c r="G169" s="6"/>
      <c r="H169" s="6"/>
      <c r="I169" s="6"/>
      <c r="J169" s="6"/>
      <c r="K169" s="7">
        <v>0</v>
      </c>
      <c r="L169" s="7"/>
      <c r="M169" s="7">
        <v>7540331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5309456.13</v>
      </c>
      <c r="AB169" s="7">
        <v>4351270</v>
      </c>
      <c r="AC169" s="7">
        <v>4213846.12</v>
      </c>
      <c r="AD169" s="19">
        <f t="shared" si="5"/>
        <v>70.414098930139801</v>
      </c>
      <c r="AE169" s="8"/>
      <c r="AF169" s="7"/>
      <c r="AG169" s="8"/>
      <c r="AH169" s="7"/>
    </row>
    <row r="170" spans="1:34" ht="29.25" customHeight="1" outlineLevel="7" x14ac:dyDescent="0.2">
      <c r="A170" s="5" t="s">
        <v>12</v>
      </c>
      <c r="B170" s="6" t="s">
        <v>169</v>
      </c>
      <c r="C170" s="6" t="s">
        <v>145</v>
      </c>
      <c r="D170" s="6" t="s">
        <v>83</v>
      </c>
      <c r="E170" s="6" t="s">
        <v>188</v>
      </c>
      <c r="F170" s="6" t="s">
        <v>13</v>
      </c>
      <c r="G170" s="6"/>
      <c r="H170" s="6"/>
      <c r="I170" s="6"/>
      <c r="J170" s="6"/>
      <c r="K170" s="7">
        <v>0</v>
      </c>
      <c r="L170" s="7"/>
      <c r="M170" s="7">
        <v>115000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20731.05</v>
      </c>
      <c r="AB170" s="7">
        <v>14000</v>
      </c>
      <c r="AC170" s="7">
        <v>12811.05</v>
      </c>
      <c r="AD170" s="19">
        <f t="shared" si="5"/>
        <v>18.026999999999997</v>
      </c>
      <c r="AE170" s="8">
        <v>0.25</v>
      </c>
      <c r="AF170" s="7">
        <v>0</v>
      </c>
      <c r="AG170" s="8">
        <v>0</v>
      </c>
      <c r="AH170" s="7">
        <v>0</v>
      </c>
    </row>
    <row r="171" spans="1:34" ht="25.5" outlineLevel="1" x14ac:dyDescent="0.2">
      <c r="A171" s="5" t="s">
        <v>14</v>
      </c>
      <c r="B171" s="6" t="s">
        <v>169</v>
      </c>
      <c r="C171" s="6" t="s">
        <v>145</v>
      </c>
      <c r="D171" s="6" t="s">
        <v>83</v>
      </c>
      <c r="E171" s="6" t="s">
        <v>188</v>
      </c>
      <c r="F171" s="6" t="s">
        <v>15</v>
      </c>
      <c r="G171" s="6"/>
      <c r="H171" s="6"/>
      <c r="I171" s="6"/>
      <c r="J171" s="6"/>
      <c r="K171" s="7">
        <v>0</v>
      </c>
      <c r="L171" s="7">
        <v>1501359</v>
      </c>
      <c r="M171" s="7">
        <v>1408399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1039705.21</v>
      </c>
      <c r="AB171" s="7">
        <v>0</v>
      </c>
      <c r="AC171" s="7">
        <v>0</v>
      </c>
      <c r="AD171" s="19">
        <f t="shared" si="5"/>
        <v>73.821779907540403</v>
      </c>
      <c r="AE171" s="8">
        <v>0.95408284788076236</v>
      </c>
      <c r="AF171" s="7">
        <v>0</v>
      </c>
      <c r="AG171" s="8">
        <v>0</v>
      </c>
      <c r="AH171" s="7">
        <v>0</v>
      </c>
    </row>
    <row r="172" spans="1:34" ht="25.5" outlineLevel="2" x14ac:dyDescent="0.2">
      <c r="A172" s="5" t="s">
        <v>16</v>
      </c>
      <c r="B172" s="6" t="s">
        <v>169</v>
      </c>
      <c r="C172" s="6" t="s">
        <v>145</v>
      </c>
      <c r="D172" s="6" t="s">
        <v>83</v>
      </c>
      <c r="E172" s="6" t="s">
        <v>188</v>
      </c>
      <c r="F172" s="6" t="s">
        <v>17</v>
      </c>
      <c r="G172" s="6"/>
      <c r="H172" s="6"/>
      <c r="I172" s="6"/>
      <c r="J172" s="6"/>
      <c r="K172" s="7">
        <v>0</v>
      </c>
      <c r="L172" s="7">
        <v>1501359</v>
      </c>
      <c r="M172" s="7">
        <v>1408399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1039705.21</v>
      </c>
      <c r="AB172" s="7">
        <v>0</v>
      </c>
      <c r="AC172" s="7">
        <v>0</v>
      </c>
      <c r="AD172" s="19">
        <f t="shared" si="5"/>
        <v>73.821779907540403</v>
      </c>
      <c r="AE172" s="8">
        <v>1</v>
      </c>
      <c r="AF172" s="7">
        <v>0</v>
      </c>
      <c r="AG172" s="8">
        <v>0</v>
      </c>
      <c r="AH172" s="7">
        <v>0</v>
      </c>
    </row>
    <row r="173" spans="1:34" ht="25.5" outlineLevel="5" x14ac:dyDescent="0.2">
      <c r="A173" s="5" t="s">
        <v>18</v>
      </c>
      <c r="B173" s="6" t="s">
        <v>169</v>
      </c>
      <c r="C173" s="6" t="s">
        <v>145</v>
      </c>
      <c r="D173" s="6" t="s">
        <v>83</v>
      </c>
      <c r="E173" s="6" t="s">
        <v>188</v>
      </c>
      <c r="F173" s="6" t="s">
        <v>19</v>
      </c>
      <c r="G173" s="6"/>
      <c r="H173" s="6"/>
      <c r="I173" s="6"/>
      <c r="J173" s="6"/>
      <c r="K173" s="7">
        <v>0</v>
      </c>
      <c r="L173" s="7"/>
      <c r="M173" s="7">
        <v>1408399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1039705.21</v>
      </c>
      <c r="AB173" s="7">
        <v>71100</v>
      </c>
      <c r="AC173" s="7">
        <v>65355.54</v>
      </c>
      <c r="AD173" s="19">
        <f t="shared" si="5"/>
        <v>73.821779907540403</v>
      </c>
      <c r="AE173" s="8">
        <v>1</v>
      </c>
      <c r="AF173" s="7">
        <v>0</v>
      </c>
      <c r="AG173" s="8">
        <v>0</v>
      </c>
      <c r="AH173" s="7">
        <v>0</v>
      </c>
    </row>
    <row r="174" spans="1:34" outlineLevel="6" x14ac:dyDescent="0.2">
      <c r="A174" s="5" t="s">
        <v>20</v>
      </c>
      <c r="B174" s="6" t="s">
        <v>169</v>
      </c>
      <c r="C174" s="6" t="s">
        <v>145</v>
      </c>
      <c r="D174" s="6" t="s">
        <v>83</v>
      </c>
      <c r="E174" s="6" t="s">
        <v>188</v>
      </c>
      <c r="F174" s="6" t="s">
        <v>21</v>
      </c>
      <c r="G174" s="6"/>
      <c r="H174" s="6"/>
      <c r="I174" s="6"/>
      <c r="J174" s="6"/>
      <c r="K174" s="7">
        <v>0</v>
      </c>
      <c r="L174" s="7">
        <v>1102000</v>
      </c>
      <c r="M174" s="7">
        <v>993604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555884.72</v>
      </c>
      <c r="AB174" s="7">
        <v>553426</v>
      </c>
      <c r="AC174" s="7">
        <v>552581</v>
      </c>
      <c r="AD174" s="19">
        <f t="shared" si="5"/>
        <v>55.946304563991291</v>
      </c>
      <c r="AE174" s="8">
        <v>1</v>
      </c>
      <c r="AF174" s="7">
        <v>0</v>
      </c>
      <c r="AG174" s="8">
        <v>0</v>
      </c>
      <c r="AH174" s="7">
        <v>0</v>
      </c>
    </row>
    <row r="175" spans="1:34" outlineLevel="1" x14ac:dyDescent="0.2">
      <c r="A175" s="5" t="s">
        <v>125</v>
      </c>
      <c r="B175" s="6" t="s">
        <v>169</v>
      </c>
      <c r="C175" s="6" t="s">
        <v>145</v>
      </c>
      <c r="D175" s="6" t="s">
        <v>83</v>
      </c>
      <c r="E175" s="6" t="s">
        <v>188</v>
      </c>
      <c r="F175" s="6" t="s">
        <v>126</v>
      </c>
      <c r="G175" s="6"/>
      <c r="H175" s="6"/>
      <c r="I175" s="6"/>
      <c r="J175" s="6"/>
      <c r="K175" s="7"/>
      <c r="L175" s="7">
        <v>1102000</v>
      </c>
      <c r="M175" s="7">
        <v>993604</v>
      </c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>
        <v>555884.72</v>
      </c>
      <c r="AB175" s="7"/>
      <c r="AC175" s="7"/>
      <c r="AD175" s="19">
        <f t="shared" si="5"/>
        <v>55.946304563991291</v>
      </c>
      <c r="AE175" s="8">
        <v>0.72868865000000005</v>
      </c>
      <c r="AF175" s="7">
        <v>0</v>
      </c>
      <c r="AG175" s="8">
        <v>0</v>
      </c>
      <c r="AH175" s="7">
        <v>0</v>
      </c>
    </row>
    <row r="176" spans="1:34" ht="25.5" outlineLevel="2" x14ac:dyDescent="0.2">
      <c r="A176" s="5" t="s">
        <v>26</v>
      </c>
      <c r="B176" s="6" t="s">
        <v>169</v>
      </c>
      <c r="C176" s="6" t="s">
        <v>145</v>
      </c>
      <c r="D176" s="6" t="s">
        <v>83</v>
      </c>
      <c r="E176" s="6" t="s">
        <v>188</v>
      </c>
      <c r="F176" s="6" t="s">
        <v>27</v>
      </c>
      <c r="G176" s="6"/>
      <c r="H176" s="6"/>
      <c r="I176" s="6"/>
      <c r="J176" s="6"/>
      <c r="K176" s="7">
        <v>0</v>
      </c>
      <c r="L176" s="7">
        <v>1042000</v>
      </c>
      <c r="M176" s="7">
        <v>933604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552581</v>
      </c>
      <c r="AB176" s="7">
        <v>553426</v>
      </c>
      <c r="AC176" s="7">
        <v>552581</v>
      </c>
      <c r="AD176" s="19">
        <f t="shared" si="5"/>
        <v>59.187942639491688</v>
      </c>
      <c r="AE176" s="8">
        <v>0.72868865000000005</v>
      </c>
      <c r="AF176" s="7">
        <v>0</v>
      </c>
      <c r="AG176" s="8">
        <v>0</v>
      </c>
      <c r="AH176" s="7">
        <v>0</v>
      </c>
    </row>
    <row r="177" spans="1:34" ht="16.5" customHeight="1" outlineLevel="5" x14ac:dyDescent="0.2">
      <c r="A177" s="5" t="s">
        <v>22</v>
      </c>
      <c r="B177" s="6" t="s">
        <v>169</v>
      </c>
      <c r="C177" s="6" t="s">
        <v>145</v>
      </c>
      <c r="D177" s="6" t="s">
        <v>83</v>
      </c>
      <c r="E177" s="6" t="s">
        <v>188</v>
      </c>
      <c r="F177" s="6" t="s">
        <v>23</v>
      </c>
      <c r="G177" s="6"/>
      <c r="H177" s="6"/>
      <c r="I177" s="6"/>
      <c r="J177" s="6"/>
      <c r="K177" s="7">
        <v>0</v>
      </c>
      <c r="L177" s="7">
        <v>60000</v>
      </c>
      <c r="M177" s="7">
        <v>60000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3303.72</v>
      </c>
      <c r="AB177" s="7">
        <v>9412</v>
      </c>
      <c r="AC177" s="7">
        <v>3303.72</v>
      </c>
      <c r="AD177" s="19">
        <f t="shared" si="5"/>
        <v>5.5061999999999998</v>
      </c>
      <c r="AE177" s="8">
        <v>0.72868865000000005</v>
      </c>
      <c r="AF177" s="7">
        <v>0</v>
      </c>
      <c r="AG177" s="8">
        <v>0</v>
      </c>
      <c r="AH177" s="7">
        <v>0</v>
      </c>
    </row>
    <row r="178" spans="1:34" ht="17.25" customHeight="1" outlineLevel="6" x14ac:dyDescent="0.2">
      <c r="A178" s="5" t="s">
        <v>104</v>
      </c>
      <c r="B178" s="6" t="s">
        <v>169</v>
      </c>
      <c r="C178" s="6" t="s">
        <v>145</v>
      </c>
      <c r="D178" s="6" t="s">
        <v>83</v>
      </c>
      <c r="E178" s="6" t="s">
        <v>189</v>
      </c>
      <c r="F178" s="6"/>
      <c r="G178" s="6"/>
      <c r="H178" s="6"/>
      <c r="I178" s="6"/>
      <c r="J178" s="6"/>
      <c r="K178" s="7">
        <v>0</v>
      </c>
      <c r="L178" s="7"/>
      <c r="M178" s="7">
        <v>442666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442666</v>
      </c>
      <c r="AB178" s="7">
        <v>442666</v>
      </c>
      <c r="AC178" s="7">
        <v>442666</v>
      </c>
      <c r="AD178" s="19">
        <f t="shared" si="5"/>
        <v>100</v>
      </c>
      <c r="AE178" s="8">
        <v>0.75050614664693349</v>
      </c>
      <c r="AF178" s="7">
        <v>0</v>
      </c>
      <c r="AG178" s="8">
        <v>0</v>
      </c>
      <c r="AH178" s="7">
        <v>0</v>
      </c>
    </row>
    <row r="179" spans="1:34" ht="28.5" customHeight="1" outlineLevel="7" x14ac:dyDescent="0.2">
      <c r="A179" s="5" t="s">
        <v>35</v>
      </c>
      <c r="B179" s="6" t="s">
        <v>169</v>
      </c>
      <c r="C179" s="6" t="s">
        <v>145</v>
      </c>
      <c r="D179" s="6" t="s">
        <v>83</v>
      </c>
      <c r="E179" s="6" t="s">
        <v>189</v>
      </c>
      <c r="F179" s="6" t="s">
        <v>36</v>
      </c>
      <c r="G179" s="6"/>
      <c r="H179" s="6"/>
      <c r="I179" s="6"/>
      <c r="J179" s="6"/>
      <c r="K179" s="7">
        <v>0</v>
      </c>
      <c r="L179" s="7"/>
      <c r="M179" s="7">
        <v>442666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442666</v>
      </c>
      <c r="AB179" s="7">
        <v>442666</v>
      </c>
      <c r="AC179" s="7">
        <v>442666</v>
      </c>
      <c r="AD179" s="19">
        <f t="shared" si="5"/>
        <v>100</v>
      </c>
      <c r="AE179" s="8">
        <v>0</v>
      </c>
      <c r="AF179" s="7">
        <v>0</v>
      </c>
      <c r="AG179" s="8">
        <v>0</v>
      </c>
      <c r="AH179" s="7">
        <v>0</v>
      </c>
    </row>
    <row r="180" spans="1:34" ht="15.75" customHeight="1" outlineLevel="7" x14ac:dyDescent="0.2">
      <c r="A180" s="5" t="s">
        <v>127</v>
      </c>
      <c r="B180" s="6" t="s">
        <v>169</v>
      </c>
      <c r="C180" s="6" t="s">
        <v>145</v>
      </c>
      <c r="D180" s="6" t="s">
        <v>83</v>
      </c>
      <c r="E180" s="6" t="s">
        <v>189</v>
      </c>
      <c r="F180" s="6" t="s">
        <v>128</v>
      </c>
      <c r="G180" s="6"/>
      <c r="H180" s="6"/>
      <c r="I180" s="6"/>
      <c r="J180" s="6"/>
      <c r="K180" s="7"/>
      <c r="L180" s="7"/>
      <c r="M180" s="7">
        <v>442666</v>
      </c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>
        <v>442666</v>
      </c>
      <c r="AB180" s="7"/>
      <c r="AC180" s="7"/>
      <c r="AD180" s="19">
        <f t="shared" si="5"/>
        <v>100</v>
      </c>
      <c r="AE180" s="8">
        <v>0.75050614664693349</v>
      </c>
      <c r="AF180" s="7">
        <v>0</v>
      </c>
      <c r="AG180" s="8">
        <v>0</v>
      </c>
      <c r="AH180" s="7">
        <v>0</v>
      </c>
    </row>
    <row r="181" spans="1:34" ht="51" outlineLevel="6" x14ac:dyDescent="0.2">
      <c r="A181" s="5" t="s">
        <v>37</v>
      </c>
      <c r="B181" s="6" t="s">
        <v>169</v>
      </c>
      <c r="C181" s="6" t="s">
        <v>145</v>
      </c>
      <c r="D181" s="6" t="s">
        <v>83</v>
      </c>
      <c r="E181" s="6" t="s">
        <v>189</v>
      </c>
      <c r="F181" s="6" t="s">
        <v>38</v>
      </c>
      <c r="G181" s="6"/>
      <c r="H181" s="6"/>
      <c r="I181" s="6"/>
      <c r="J181" s="6"/>
      <c r="K181" s="7">
        <v>0</v>
      </c>
      <c r="L181" s="7"/>
      <c r="M181" s="7">
        <v>442666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442666</v>
      </c>
      <c r="AB181" s="7">
        <v>442666</v>
      </c>
      <c r="AC181" s="7">
        <v>442666</v>
      </c>
      <c r="AD181" s="19">
        <f t="shared" si="5"/>
        <v>100</v>
      </c>
      <c r="AE181" s="8">
        <v>0.65070699774952867</v>
      </c>
      <c r="AF181" s="7">
        <v>0</v>
      </c>
      <c r="AG181" s="8">
        <v>0</v>
      </c>
      <c r="AH181" s="7">
        <v>0</v>
      </c>
    </row>
    <row r="182" spans="1:34" outlineLevel="7" x14ac:dyDescent="0.2">
      <c r="A182" s="5" t="s">
        <v>92</v>
      </c>
      <c r="B182" s="6" t="s">
        <v>169</v>
      </c>
      <c r="C182" s="6" t="s">
        <v>145</v>
      </c>
      <c r="D182" s="6" t="s">
        <v>83</v>
      </c>
      <c r="E182" s="6" t="s">
        <v>190</v>
      </c>
      <c r="F182" s="6"/>
      <c r="G182" s="6"/>
      <c r="H182" s="6"/>
      <c r="I182" s="6"/>
      <c r="J182" s="6"/>
      <c r="K182" s="7">
        <v>0</v>
      </c>
      <c r="L182" s="7">
        <v>18000</v>
      </c>
      <c r="M182" s="7">
        <v>18000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5000</v>
      </c>
      <c r="AB182" s="7">
        <v>0</v>
      </c>
      <c r="AC182" s="7">
        <v>0</v>
      </c>
      <c r="AD182" s="19">
        <f t="shared" si="5"/>
        <v>27.777777777777779</v>
      </c>
      <c r="AE182" s="8">
        <v>0</v>
      </c>
      <c r="AF182" s="7">
        <v>0</v>
      </c>
      <c r="AG182" s="8">
        <v>0</v>
      </c>
      <c r="AH182" s="7">
        <v>0</v>
      </c>
    </row>
    <row r="183" spans="1:34" ht="25.5" outlineLevel="7" x14ac:dyDescent="0.2">
      <c r="A183" s="5" t="s">
        <v>14</v>
      </c>
      <c r="B183" s="6" t="s">
        <v>169</v>
      </c>
      <c r="C183" s="6" t="s">
        <v>145</v>
      </c>
      <c r="D183" s="6" t="s">
        <v>190</v>
      </c>
      <c r="E183" s="6" t="s">
        <v>190</v>
      </c>
      <c r="F183" s="6" t="s">
        <v>15</v>
      </c>
      <c r="G183" s="6"/>
      <c r="H183" s="6"/>
      <c r="I183" s="6"/>
      <c r="J183" s="6"/>
      <c r="K183" s="7">
        <v>0</v>
      </c>
      <c r="L183" s="7">
        <v>18000</v>
      </c>
      <c r="M183" s="7">
        <v>18000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5000</v>
      </c>
      <c r="AB183" s="7">
        <v>0</v>
      </c>
      <c r="AC183" s="7">
        <v>0</v>
      </c>
      <c r="AD183" s="19">
        <f t="shared" si="5"/>
        <v>27.777777777777779</v>
      </c>
      <c r="AE183" s="8">
        <v>0.65070699774952867</v>
      </c>
      <c r="AF183" s="7">
        <v>0</v>
      </c>
      <c r="AG183" s="8">
        <v>0</v>
      </c>
      <c r="AH183" s="7">
        <v>0</v>
      </c>
    </row>
    <row r="184" spans="1:34" ht="25.5" outlineLevel="6" x14ac:dyDescent="0.2">
      <c r="A184" s="5" t="s">
        <v>16</v>
      </c>
      <c r="B184" s="6" t="s">
        <v>169</v>
      </c>
      <c r="C184" s="6" t="s">
        <v>145</v>
      </c>
      <c r="D184" s="6" t="s">
        <v>190</v>
      </c>
      <c r="E184" s="6" t="s">
        <v>190</v>
      </c>
      <c r="F184" s="6" t="s">
        <v>17</v>
      </c>
      <c r="G184" s="6"/>
      <c r="H184" s="6"/>
      <c r="I184" s="6"/>
      <c r="J184" s="6"/>
      <c r="K184" s="7">
        <v>0</v>
      </c>
      <c r="L184" s="7">
        <v>18000</v>
      </c>
      <c r="M184" s="7">
        <v>18000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5000</v>
      </c>
      <c r="AB184" s="7">
        <v>0</v>
      </c>
      <c r="AC184" s="7">
        <v>0</v>
      </c>
      <c r="AD184" s="19">
        <f t="shared" si="5"/>
        <v>27.777777777777779</v>
      </c>
      <c r="AE184" s="8">
        <v>0.79037777777777773</v>
      </c>
      <c r="AF184" s="7">
        <v>0</v>
      </c>
      <c r="AG184" s="8">
        <v>0</v>
      </c>
      <c r="AH184" s="7">
        <v>0</v>
      </c>
    </row>
    <row r="185" spans="1:34" ht="25.5" outlineLevel="6" x14ac:dyDescent="0.2">
      <c r="A185" s="5" t="s">
        <v>18</v>
      </c>
      <c r="B185" s="6" t="s">
        <v>169</v>
      </c>
      <c r="C185" s="6" t="s">
        <v>145</v>
      </c>
      <c r="D185" s="6" t="s">
        <v>190</v>
      </c>
      <c r="E185" s="6" t="s">
        <v>190</v>
      </c>
      <c r="F185" s="6" t="s">
        <v>19</v>
      </c>
      <c r="G185" s="6"/>
      <c r="H185" s="6"/>
      <c r="I185" s="6"/>
      <c r="J185" s="6"/>
      <c r="K185" s="7">
        <v>0</v>
      </c>
      <c r="L185" s="7"/>
      <c r="M185" s="7">
        <v>18000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5000</v>
      </c>
      <c r="AB185" s="7">
        <v>5000</v>
      </c>
      <c r="AC185" s="7">
        <v>5000</v>
      </c>
      <c r="AD185" s="19">
        <f t="shared" si="5"/>
        <v>27.777777777777779</v>
      </c>
      <c r="AE185" s="8"/>
      <c r="AF185" s="7"/>
      <c r="AG185" s="8"/>
      <c r="AH185" s="7"/>
    </row>
    <row r="186" spans="1:34" ht="63.75" outlineLevel="7" x14ac:dyDescent="0.2">
      <c r="A186" s="5" t="s">
        <v>89</v>
      </c>
      <c r="B186" s="6" t="s">
        <v>169</v>
      </c>
      <c r="C186" s="6" t="s">
        <v>145</v>
      </c>
      <c r="D186" s="6" t="s">
        <v>83</v>
      </c>
      <c r="E186" s="6" t="s">
        <v>191</v>
      </c>
      <c r="F186" s="6"/>
      <c r="G186" s="6"/>
      <c r="H186" s="6"/>
      <c r="I186" s="6"/>
      <c r="J186" s="6"/>
      <c r="K186" s="7">
        <v>0</v>
      </c>
      <c r="L186" s="7">
        <v>66271219</v>
      </c>
      <c r="M186" s="7">
        <v>66271219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45606898.450000003</v>
      </c>
      <c r="AB186" s="7">
        <v>48231600</v>
      </c>
      <c r="AC186" s="7">
        <v>45606898.450000003</v>
      </c>
      <c r="AD186" s="19">
        <f t="shared" si="5"/>
        <v>68.818559758196102</v>
      </c>
      <c r="AE186" s="8">
        <v>0.79037777777777773</v>
      </c>
      <c r="AF186" s="7">
        <v>0</v>
      </c>
      <c r="AG186" s="8">
        <v>0</v>
      </c>
      <c r="AH186" s="7">
        <v>0</v>
      </c>
    </row>
    <row r="187" spans="1:34" ht="25.5" x14ac:dyDescent="0.2">
      <c r="A187" s="5" t="s">
        <v>35</v>
      </c>
      <c r="B187" s="6" t="s">
        <v>169</v>
      </c>
      <c r="C187" s="6" t="s">
        <v>145</v>
      </c>
      <c r="D187" s="6" t="s">
        <v>83</v>
      </c>
      <c r="E187" s="6" t="s">
        <v>191</v>
      </c>
      <c r="F187" s="6" t="s">
        <v>36</v>
      </c>
      <c r="G187" s="6"/>
      <c r="H187" s="6"/>
      <c r="I187" s="6"/>
      <c r="J187" s="6"/>
      <c r="K187" s="7">
        <v>0</v>
      </c>
      <c r="L187" s="7">
        <v>66271219</v>
      </c>
      <c r="M187" s="7">
        <v>66271219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45606898.450000003</v>
      </c>
      <c r="AB187" s="7">
        <v>48231600</v>
      </c>
      <c r="AC187" s="7">
        <v>45606898.450000003</v>
      </c>
      <c r="AD187" s="19">
        <f t="shared" si="5"/>
        <v>68.818559758196102</v>
      </c>
      <c r="AE187" s="8">
        <v>0.77085538231259443</v>
      </c>
      <c r="AF187" s="7">
        <v>0</v>
      </c>
      <c r="AG187" s="8">
        <v>0</v>
      </c>
      <c r="AH187" s="7">
        <v>0</v>
      </c>
    </row>
    <row r="188" spans="1:34" outlineLevel="1" x14ac:dyDescent="0.2">
      <c r="A188" s="5" t="s">
        <v>127</v>
      </c>
      <c r="B188" s="6" t="s">
        <v>169</v>
      </c>
      <c r="C188" s="6" t="s">
        <v>145</v>
      </c>
      <c r="D188" s="6" t="s">
        <v>83</v>
      </c>
      <c r="E188" s="6" t="s">
        <v>191</v>
      </c>
      <c r="F188" s="6" t="s">
        <v>128</v>
      </c>
      <c r="G188" s="6"/>
      <c r="H188" s="6"/>
      <c r="I188" s="6"/>
      <c r="J188" s="6"/>
      <c r="K188" s="7"/>
      <c r="L188" s="7">
        <v>66271219</v>
      </c>
      <c r="M188" s="7">
        <v>66271219</v>
      </c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>
        <v>45606898.450000003</v>
      </c>
      <c r="AB188" s="7"/>
      <c r="AC188" s="7"/>
      <c r="AD188" s="19">
        <f t="shared" si="5"/>
        <v>68.818559758196102</v>
      </c>
      <c r="AE188" s="8">
        <v>0.71196930696202532</v>
      </c>
      <c r="AF188" s="7">
        <v>0</v>
      </c>
      <c r="AG188" s="8">
        <v>0</v>
      </c>
      <c r="AH188" s="7">
        <v>0</v>
      </c>
    </row>
    <row r="189" spans="1:34" ht="51" outlineLevel="1" x14ac:dyDescent="0.2">
      <c r="A189" s="5" t="s">
        <v>37</v>
      </c>
      <c r="B189" s="6" t="s">
        <v>169</v>
      </c>
      <c r="C189" s="6" t="s">
        <v>145</v>
      </c>
      <c r="D189" s="6" t="s">
        <v>83</v>
      </c>
      <c r="E189" s="6" t="s">
        <v>191</v>
      </c>
      <c r="F189" s="6" t="s">
        <v>38</v>
      </c>
      <c r="G189" s="6"/>
      <c r="H189" s="6"/>
      <c r="I189" s="6"/>
      <c r="J189" s="6"/>
      <c r="K189" s="7"/>
      <c r="L189" s="7">
        <v>66271219</v>
      </c>
      <c r="M189" s="7">
        <v>66271219</v>
      </c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>
        <v>45606898.450000003</v>
      </c>
      <c r="AB189" s="7"/>
      <c r="AC189" s="7"/>
      <c r="AD189" s="19">
        <f t="shared" si="5"/>
        <v>68.818559758196102</v>
      </c>
      <c r="AE189" s="8"/>
      <c r="AF189" s="7"/>
      <c r="AG189" s="8"/>
      <c r="AH189" s="7"/>
    </row>
    <row r="190" spans="1:34" ht="25.5" outlineLevel="5" x14ac:dyDescent="0.2">
      <c r="A190" s="5" t="s">
        <v>85</v>
      </c>
      <c r="B190" s="6" t="s">
        <v>169</v>
      </c>
      <c r="C190" s="6" t="s">
        <v>145</v>
      </c>
      <c r="D190" s="6" t="s">
        <v>83</v>
      </c>
      <c r="E190" s="6" t="s">
        <v>192</v>
      </c>
      <c r="F190" s="6"/>
      <c r="G190" s="6"/>
      <c r="H190" s="6"/>
      <c r="I190" s="6"/>
      <c r="J190" s="6"/>
      <c r="K190" s="7">
        <v>0</v>
      </c>
      <c r="L190" s="7">
        <v>19503814</v>
      </c>
      <c r="M190" s="7">
        <v>19503814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14083510.33</v>
      </c>
      <c r="AB190" s="7">
        <v>15292760</v>
      </c>
      <c r="AC190" s="7">
        <v>14083510.33</v>
      </c>
      <c r="AD190" s="19">
        <f t="shared" si="5"/>
        <v>72.209006556358673</v>
      </c>
      <c r="AE190" s="8">
        <v>0.71196930696202532</v>
      </c>
      <c r="AF190" s="7">
        <v>0</v>
      </c>
      <c r="AG190" s="8">
        <v>0</v>
      </c>
      <c r="AH190" s="7">
        <v>0</v>
      </c>
    </row>
    <row r="191" spans="1:34" ht="25.5" outlineLevel="6" x14ac:dyDescent="0.2">
      <c r="A191" s="5" t="s">
        <v>35</v>
      </c>
      <c r="B191" s="6" t="s">
        <v>169</v>
      </c>
      <c r="C191" s="6" t="s">
        <v>145</v>
      </c>
      <c r="D191" s="6" t="s">
        <v>83</v>
      </c>
      <c r="E191" s="6" t="s">
        <v>192</v>
      </c>
      <c r="F191" s="6" t="s">
        <v>36</v>
      </c>
      <c r="G191" s="6"/>
      <c r="H191" s="6"/>
      <c r="I191" s="6"/>
      <c r="J191" s="6"/>
      <c r="K191" s="7">
        <v>0</v>
      </c>
      <c r="L191" s="7">
        <v>19503814</v>
      </c>
      <c r="M191" s="7">
        <v>19503814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14083510.33</v>
      </c>
      <c r="AB191" s="7">
        <v>15292760</v>
      </c>
      <c r="AC191" s="7">
        <v>14083510.33</v>
      </c>
      <c r="AD191" s="19">
        <f t="shared" si="5"/>
        <v>72.209006556358673</v>
      </c>
      <c r="AE191" s="8">
        <v>0.77827089933382676</v>
      </c>
      <c r="AF191" s="7">
        <v>0</v>
      </c>
      <c r="AG191" s="8">
        <v>0</v>
      </c>
      <c r="AH191" s="7">
        <v>0</v>
      </c>
    </row>
    <row r="192" spans="1:34" outlineLevel="7" x14ac:dyDescent="0.2">
      <c r="A192" s="5" t="s">
        <v>127</v>
      </c>
      <c r="B192" s="6" t="s">
        <v>169</v>
      </c>
      <c r="C192" s="6" t="s">
        <v>145</v>
      </c>
      <c r="D192" s="6" t="s">
        <v>83</v>
      </c>
      <c r="E192" s="6" t="s">
        <v>192</v>
      </c>
      <c r="F192" s="6" t="s">
        <v>128</v>
      </c>
      <c r="G192" s="6"/>
      <c r="H192" s="6"/>
      <c r="I192" s="6"/>
      <c r="J192" s="6"/>
      <c r="K192" s="7"/>
      <c r="L192" s="7">
        <v>19503814</v>
      </c>
      <c r="M192" s="7">
        <v>19503814</v>
      </c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>
        <v>14083510.33</v>
      </c>
      <c r="AB192" s="7"/>
      <c r="AC192" s="7"/>
      <c r="AD192" s="19">
        <f t="shared" ref="AD192:AD236" si="6">AA192/M192*100</f>
        <v>72.209006556358673</v>
      </c>
      <c r="AE192" s="8">
        <v>0</v>
      </c>
      <c r="AF192" s="7">
        <v>0</v>
      </c>
      <c r="AG192" s="8">
        <v>0</v>
      </c>
      <c r="AH192" s="7">
        <v>0</v>
      </c>
    </row>
    <row r="193" spans="1:34" ht="51" outlineLevel="7" x14ac:dyDescent="0.2">
      <c r="A193" s="5" t="s">
        <v>37</v>
      </c>
      <c r="B193" s="6" t="s">
        <v>169</v>
      </c>
      <c r="C193" s="6" t="s">
        <v>145</v>
      </c>
      <c r="D193" s="6" t="s">
        <v>83</v>
      </c>
      <c r="E193" s="6" t="s">
        <v>192</v>
      </c>
      <c r="F193" s="6" t="s">
        <v>38</v>
      </c>
      <c r="G193" s="6"/>
      <c r="H193" s="6"/>
      <c r="I193" s="6"/>
      <c r="J193" s="6"/>
      <c r="K193" s="7">
        <v>0</v>
      </c>
      <c r="L193" s="7">
        <v>19503814</v>
      </c>
      <c r="M193" s="7">
        <v>19503814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14083510.33</v>
      </c>
      <c r="AB193" s="7">
        <v>15292760</v>
      </c>
      <c r="AC193" s="7">
        <v>14083510.33</v>
      </c>
      <c r="AD193" s="19">
        <f t="shared" si="6"/>
        <v>72.209006556358673</v>
      </c>
      <c r="AE193" s="8">
        <v>0.78150185309470543</v>
      </c>
      <c r="AF193" s="7">
        <v>0</v>
      </c>
      <c r="AG193" s="8">
        <v>0</v>
      </c>
      <c r="AH193" s="7">
        <v>0</v>
      </c>
    </row>
    <row r="194" spans="1:34" ht="25.5" outlineLevel="7" x14ac:dyDescent="0.2">
      <c r="A194" s="5" t="s">
        <v>94</v>
      </c>
      <c r="B194" s="6" t="s">
        <v>169</v>
      </c>
      <c r="C194" s="6" t="s">
        <v>145</v>
      </c>
      <c r="D194" s="6" t="s">
        <v>83</v>
      </c>
      <c r="E194" s="6" t="s">
        <v>193</v>
      </c>
      <c r="F194" s="6"/>
      <c r="G194" s="6"/>
      <c r="H194" s="6"/>
      <c r="I194" s="6"/>
      <c r="J194" s="6"/>
      <c r="K194" s="7">
        <v>0</v>
      </c>
      <c r="L194" s="7"/>
      <c r="M194" s="7">
        <v>681060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390546.5</v>
      </c>
      <c r="AB194" s="7">
        <v>515830</v>
      </c>
      <c r="AC194" s="7">
        <v>390546.5</v>
      </c>
      <c r="AD194" s="19">
        <f t="shared" ref="AD194:AD197" si="7">AA194/M194*100</f>
        <v>57.343919772119932</v>
      </c>
      <c r="AE194" s="8"/>
      <c r="AF194" s="7"/>
      <c r="AG194" s="8"/>
      <c r="AH194" s="7"/>
    </row>
    <row r="195" spans="1:34" ht="25.5" outlineLevel="7" x14ac:dyDescent="0.2">
      <c r="A195" s="5" t="s">
        <v>35</v>
      </c>
      <c r="B195" s="6" t="s">
        <v>169</v>
      </c>
      <c r="C195" s="6" t="s">
        <v>145</v>
      </c>
      <c r="D195" s="6" t="s">
        <v>83</v>
      </c>
      <c r="E195" s="6" t="s">
        <v>193</v>
      </c>
      <c r="F195" s="6" t="s">
        <v>36</v>
      </c>
      <c r="G195" s="6"/>
      <c r="H195" s="6"/>
      <c r="I195" s="6"/>
      <c r="J195" s="6"/>
      <c r="K195" s="7">
        <v>0</v>
      </c>
      <c r="L195" s="7"/>
      <c r="M195" s="7">
        <v>681060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390546.5</v>
      </c>
      <c r="AB195" s="7">
        <v>515830</v>
      </c>
      <c r="AC195" s="7">
        <v>390546.5</v>
      </c>
      <c r="AD195" s="19">
        <f t="shared" si="7"/>
        <v>57.343919772119932</v>
      </c>
      <c r="AE195" s="8">
        <v>0.34499999999999997</v>
      </c>
      <c r="AF195" s="7">
        <v>0</v>
      </c>
      <c r="AG195" s="8">
        <v>0</v>
      </c>
      <c r="AH195" s="7">
        <v>0</v>
      </c>
    </row>
    <row r="196" spans="1:34" outlineLevel="6" x14ac:dyDescent="0.2">
      <c r="A196" s="5" t="s">
        <v>127</v>
      </c>
      <c r="B196" s="6" t="s">
        <v>169</v>
      </c>
      <c r="C196" s="6" t="s">
        <v>145</v>
      </c>
      <c r="D196" s="6" t="s">
        <v>83</v>
      </c>
      <c r="E196" s="6" t="s">
        <v>193</v>
      </c>
      <c r="F196" s="6" t="s">
        <v>128</v>
      </c>
      <c r="G196" s="6"/>
      <c r="H196" s="6"/>
      <c r="I196" s="6"/>
      <c r="J196" s="6"/>
      <c r="K196" s="7"/>
      <c r="L196" s="7"/>
      <c r="M196" s="7">
        <v>681060</v>
      </c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>
        <v>390546.5</v>
      </c>
      <c r="AB196" s="7"/>
      <c r="AC196" s="7"/>
      <c r="AD196" s="19">
        <f t="shared" si="7"/>
        <v>57.343919772119932</v>
      </c>
      <c r="AE196" s="8">
        <v>0.32361286681715573</v>
      </c>
      <c r="AF196" s="7">
        <v>0</v>
      </c>
      <c r="AG196" s="8">
        <v>0</v>
      </c>
      <c r="AH196" s="7">
        <v>0</v>
      </c>
    </row>
    <row r="197" spans="1:34" outlineLevel="7" x14ac:dyDescent="0.2">
      <c r="A197" s="5" t="s">
        <v>66</v>
      </c>
      <c r="B197" s="6" t="s">
        <v>169</v>
      </c>
      <c r="C197" s="6" t="s">
        <v>145</v>
      </c>
      <c r="D197" s="6" t="s">
        <v>83</v>
      </c>
      <c r="E197" s="6" t="s">
        <v>193</v>
      </c>
      <c r="F197" s="6" t="s">
        <v>67</v>
      </c>
      <c r="G197" s="6"/>
      <c r="H197" s="6"/>
      <c r="I197" s="6"/>
      <c r="J197" s="6"/>
      <c r="K197" s="7">
        <v>0</v>
      </c>
      <c r="L197" s="7"/>
      <c r="M197" s="7">
        <v>681060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390546.5</v>
      </c>
      <c r="AB197" s="7">
        <v>515830</v>
      </c>
      <c r="AC197" s="7">
        <v>390546.5</v>
      </c>
      <c r="AD197" s="19">
        <f t="shared" si="7"/>
        <v>57.343919772119932</v>
      </c>
      <c r="AE197" s="8">
        <v>0</v>
      </c>
      <c r="AF197" s="7">
        <v>0</v>
      </c>
      <c r="AG197" s="8">
        <v>0</v>
      </c>
      <c r="AH197" s="7">
        <v>0</v>
      </c>
    </row>
    <row r="198" spans="1:34" ht="51" outlineLevel="6" x14ac:dyDescent="0.2">
      <c r="A198" s="5" t="s">
        <v>86</v>
      </c>
      <c r="B198" s="6" t="s">
        <v>169</v>
      </c>
      <c r="C198" s="6" t="s">
        <v>145</v>
      </c>
      <c r="D198" s="6" t="s">
        <v>83</v>
      </c>
      <c r="E198" s="6" t="s">
        <v>194</v>
      </c>
      <c r="F198" s="6"/>
      <c r="G198" s="6"/>
      <c r="H198" s="6"/>
      <c r="I198" s="6"/>
      <c r="J198" s="6"/>
      <c r="K198" s="7">
        <v>0</v>
      </c>
      <c r="L198" s="7">
        <v>3858720</v>
      </c>
      <c r="M198" s="7">
        <v>3858720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2532900</v>
      </c>
      <c r="AB198" s="7">
        <v>436000</v>
      </c>
      <c r="AC198" s="7">
        <v>436000</v>
      </c>
      <c r="AD198" s="19">
        <f t="shared" si="6"/>
        <v>65.640937927602934</v>
      </c>
      <c r="AE198" s="8">
        <v>0.23830266666666666</v>
      </c>
      <c r="AF198" s="7">
        <v>0</v>
      </c>
      <c r="AG198" s="8">
        <v>0</v>
      </c>
      <c r="AH198" s="7">
        <v>0</v>
      </c>
    </row>
    <row r="199" spans="1:34" ht="25.5" outlineLevel="6" x14ac:dyDescent="0.2">
      <c r="A199" s="5" t="s">
        <v>35</v>
      </c>
      <c r="B199" s="6" t="s">
        <v>169</v>
      </c>
      <c r="C199" s="6" t="s">
        <v>145</v>
      </c>
      <c r="D199" s="6" t="s">
        <v>83</v>
      </c>
      <c r="E199" s="6" t="s">
        <v>194</v>
      </c>
      <c r="F199" s="6" t="s">
        <v>36</v>
      </c>
      <c r="G199" s="6"/>
      <c r="H199" s="6"/>
      <c r="I199" s="6"/>
      <c r="J199" s="6"/>
      <c r="K199" s="7">
        <v>0</v>
      </c>
      <c r="L199" s="7">
        <v>3858720</v>
      </c>
      <c r="M199" s="7">
        <v>3858720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2532900</v>
      </c>
      <c r="AB199" s="7">
        <v>436000</v>
      </c>
      <c r="AC199" s="7">
        <v>436000</v>
      </c>
      <c r="AD199" s="19">
        <f t="shared" si="6"/>
        <v>65.640937927602934</v>
      </c>
      <c r="AE199" s="8"/>
      <c r="AF199" s="7"/>
      <c r="AG199" s="8"/>
      <c r="AH199" s="7"/>
    </row>
    <row r="200" spans="1:34" outlineLevel="7" x14ac:dyDescent="0.2">
      <c r="A200" s="5" t="s">
        <v>127</v>
      </c>
      <c r="B200" s="6" t="s">
        <v>169</v>
      </c>
      <c r="C200" s="6" t="s">
        <v>145</v>
      </c>
      <c r="D200" s="6" t="s">
        <v>83</v>
      </c>
      <c r="E200" s="6" t="s">
        <v>194</v>
      </c>
      <c r="F200" s="6" t="s">
        <v>128</v>
      </c>
      <c r="G200" s="6"/>
      <c r="H200" s="6"/>
      <c r="I200" s="6"/>
      <c r="J200" s="6"/>
      <c r="K200" s="7"/>
      <c r="L200" s="7">
        <v>3858720</v>
      </c>
      <c r="M200" s="7">
        <v>3858720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>
        <v>2532900</v>
      </c>
      <c r="AB200" s="7"/>
      <c r="AC200" s="7"/>
      <c r="AD200" s="19">
        <f t="shared" si="6"/>
        <v>65.640937927602934</v>
      </c>
      <c r="AE200" s="8">
        <v>0</v>
      </c>
      <c r="AF200" s="7">
        <v>0</v>
      </c>
      <c r="AG200" s="8">
        <v>0</v>
      </c>
      <c r="AH200" s="7">
        <v>0</v>
      </c>
    </row>
    <row r="201" spans="1:34" ht="51" outlineLevel="7" x14ac:dyDescent="0.2">
      <c r="A201" s="5" t="s">
        <v>37</v>
      </c>
      <c r="B201" s="6" t="s">
        <v>169</v>
      </c>
      <c r="C201" s="6" t="s">
        <v>145</v>
      </c>
      <c r="D201" s="6" t="s">
        <v>83</v>
      </c>
      <c r="E201" s="6" t="s">
        <v>194</v>
      </c>
      <c r="F201" s="6" t="s">
        <v>38</v>
      </c>
      <c r="G201" s="6"/>
      <c r="H201" s="6"/>
      <c r="I201" s="6"/>
      <c r="J201" s="6"/>
      <c r="K201" s="7">
        <v>0</v>
      </c>
      <c r="L201" s="7">
        <v>3858720</v>
      </c>
      <c r="M201" s="7">
        <v>3858720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2532900</v>
      </c>
      <c r="AB201" s="7">
        <v>436000</v>
      </c>
      <c r="AC201" s="7">
        <v>436000</v>
      </c>
      <c r="AD201" s="19">
        <f t="shared" si="6"/>
        <v>65.640937927602934</v>
      </c>
      <c r="AE201" s="8">
        <v>0.51064857142857145</v>
      </c>
      <c r="AF201" s="7">
        <v>0</v>
      </c>
      <c r="AG201" s="8">
        <v>0</v>
      </c>
      <c r="AH201" s="7">
        <v>0</v>
      </c>
    </row>
    <row r="202" spans="1:34" ht="51" outlineLevel="6" x14ac:dyDescent="0.2">
      <c r="A202" s="5" t="s">
        <v>99</v>
      </c>
      <c r="B202" s="6" t="s">
        <v>169</v>
      </c>
      <c r="C202" s="6" t="s">
        <v>145</v>
      </c>
      <c r="D202" s="6" t="s">
        <v>83</v>
      </c>
      <c r="E202" s="6" t="s">
        <v>195</v>
      </c>
      <c r="F202" s="6"/>
      <c r="G202" s="6"/>
      <c r="H202" s="6"/>
      <c r="I202" s="6"/>
      <c r="J202" s="6"/>
      <c r="K202" s="7">
        <v>0</v>
      </c>
      <c r="L202" s="7">
        <v>718756</v>
      </c>
      <c r="M202" s="7">
        <v>1069142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844215.6</v>
      </c>
      <c r="AB202" s="7">
        <v>1029100</v>
      </c>
      <c r="AC202" s="7">
        <v>844215.6</v>
      </c>
      <c r="AD202" s="19">
        <f t="shared" si="6"/>
        <v>78.96197137517747</v>
      </c>
      <c r="AE202" s="8"/>
      <c r="AF202" s="7"/>
      <c r="AG202" s="8"/>
      <c r="AH202" s="7"/>
    </row>
    <row r="203" spans="1:34" ht="16.5" customHeight="1" outlineLevel="6" x14ac:dyDescent="0.2">
      <c r="A203" s="5" t="s">
        <v>70</v>
      </c>
      <c r="B203" s="6" t="s">
        <v>169</v>
      </c>
      <c r="C203" s="6" t="s">
        <v>145</v>
      </c>
      <c r="D203" s="6" t="s">
        <v>83</v>
      </c>
      <c r="E203" s="6" t="s">
        <v>195</v>
      </c>
      <c r="F203" s="6" t="s">
        <v>71</v>
      </c>
      <c r="G203" s="6"/>
      <c r="H203" s="6"/>
      <c r="I203" s="6"/>
      <c r="J203" s="6"/>
      <c r="K203" s="7">
        <v>0</v>
      </c>
      <c r="L203" s="7">
        <v>718756</v>
      </c>
      <c r="M203" s="7">
        <v>1069142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844215.6</v>
      </c>
      <c r="AB203" s="7">
        <v>1029100</v>
      </c>
      <c r="AC203" s="7">
        <v>844215.6</v>
      </c>
      <c r="AD203" s="19">
        <f t="shared" si="6"/>
        <v>78.96197137517747</v>
      </c>
      <c r="AE203" s="8"/>
      <c r="AF203" s="7"/>
      <c r="AG203" s="8"/>
      <c r="AH203" s="7"/>
    </row>
    <row r="204" spans="1:34" ht="25.5" outlineLevel="7" x14ac:dyDescent="0.2">
      <c r="A204" s="5" t="s">
        <v>133</v>
      </c>
      <c r="B204" s="6" t="s">
        <v>169</v>
      </c>
      <c r="C204" s="6" t="s">
        <v>145</v>
      </c>
      <c r="D204" s="6" t="s">
        <v>83</v>
      </c>
      <c r="E204" s="6" t="s">
        <v>195</v>
      </c>
      <c r="F204" s="6" t="s">
        <v>132</v>
      </c>
      <c r="G204" s="6"/>
      <c r="H204" s="6"/>
      <c r="I204" s="6"/>
      <c r="J204" s="6"/>
      <c r="K204" s="7"/>
      <c r="L204" s="7">
        <v>718756</v>
      </c>
      <c r="M204" s="7">
        <v>1069142</v>
      </c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>
        <v>844215.6</v>
      </c>
      <c r="AB204" s="7"/>
      <c r="AC204" s="7"/>
      <c r="AD204" s="19">
        <f t="shared" si="6"/>
        <v>78.96197137517747</v>
      </c>
      <c r="AE204" s="8">
        <v>0.79401416670823566</v>
      </c>
      <c r="AF204" s="7">
        <v>0</v>
      </c>
      <c r="AG204" s="8">
        <v>0</v>
      </c>
      <c r="AH204" s="7">
        <v>0</v>
      </c>
    </row>
    <row r="205" spans="1:34" ht="25.5" x14ac:dyDescent="0.2">
      <c r="A205" s="5" t="s">
        <v>95</v>
      </c>
      <c r="B205" s="6" t="s">
        <v>169</v>
      </c>
      <c r="C205" s="6" t="s">
        <v>145</v>
      </c>
      <c r="D205" s="6" t="s">
        <v>83</v>
      </c>
      <c r="E205" s="6" t="s">
        <v>195</v>
      </c>
      <c r="F205" s="6" t="s">
        <v>96</v>
      </c>
      <c r="G205" s="6"/>
      <c r="H205" s="6"/>
      <c r="I205" s="6"/>
      <c r="J205" s="6"/>
      <c r="K205" s="7">
        <v>0</v>
      </c>
      <c r="L205" s="7">
        <v>718756</v>
      </c>
      <c r="M205" s="7">
        <v>1069142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844215.6</v>
      </c>
      <c r="AB205" s="7">
        <v>1029100</v>
      </c>
      <c r="AC205" s="7">
        <v>844215.6</v>
      </c>
      <c r="AD205" s="19">
        <f t="shared" si="6"/>
        <v>78.96197137517747</v>
      </c>
      <c r="AE205" s="10">
        <v>0.69765212373780272</v>
      </c>
      <c r="AF205" s="9">
        <v>0</v>
      </c>
      <c r="AG205" s="10">
        <v>0</v>
      </c>
      <c r="AH205" s="9">
        <v>0</v>
      </c>
    </row>
    <row r="206" spans="1:34" ht="25.5" x14ac:dyDescent="0.2">
      <c r="A206" s="5" t="s">
        <v>97</v>
      </c>
      <c r="B206" s="6" t="s">
        <v>169</v>
      </c>
      <c r="C206" s="6" t="s">
        <v>145</v>
      </c>
      <c r="D206" s="6" t="s">
        <v>83</v>
      </c>
      <c r="E206" s="6" t="s">
        <v>196</v>
      </c>
      <c r="F206" s="6"/>
      <c r="G206" s="6"/>
      <c r="H206" s="6"/>
      <c r="I206" s="6"/>
      <c r="J206" s="6"/>
      <c r="K206" s="7">
        <v>0</v>
      </c>
      <c r="L206" s="7"/>
      <c r="M206" s="7">
        <v>360000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337300</v>
      </c>
      <c r="AB206" s="7">
        <v>360000</v>
      </c>
      <c r="AC206" s="7">
        <v>337300</v>
      </c>
      <c r="AD206" s="19">
        <f t="shared" ref="AD206:AD209" si="8">AA206/M206*100</f>
        <v>93.694444444444443</v>
      </c>
      <c r="AE206" s="1"/>
      <c r="AF206" s="1"/>
      <c r="AG206" s="1"/>
      <c r="AH206" s="1"/>
    </row>
    <row r="207" spans="1:34" ht="25.5" x14ac:dyDescent="0.2">
      <c r="A207" s="5" t="s">
        <v>35</v>
      </c>
      <c r="B207" s="6" t="s">
        <v>169</v>
      </c>
      <c r="C207" s="6" t="s">
        <v>145</v>
      </c>
      <c r="D207" s="6" t="s">
        <v>83</v>
      </c>
      <c r="E207" s="6" t="s">
        <v>196</v>
      </c>
      <c r="F207" s="6" t="s">
        <v>36</v>
      </c>
      <c r="G207" s="6"/>
      <c r="H207" s="6"/>
      <c r="I207" s="6"/>
      <c r="J207" s="6"/>
      <c r="K207" s="7">
        <v>0</v>
      </c>
      <c r="L207" s="7"/>
      <c r="M207" s="7">
        <v>360000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337300</v>
      </c>
      <c r="AB207" s="7">
        <v>360000</v>
      </c>
      <c r="AC207" s="7">
        <v>337300</v>
      </c>
      <c r="AD207" s="19">
        <f t="shared" si="8"/>
        <v>93.694444444444443</v>
      </c>
      <c r="AE207" s="11"/>
      <c r="AF207" s="11"/>
      <c r="AG207" s="11"/>
      <c r="AH207" s="11"/>
    </row>
    <row r="208" spans="1:34" x14ac:dyDescent="0.2">
      <c r="A208" s="5" t="s">
        <v>127</v>
      </c>
      <c r="B208" s="6" t="s">
        <v>169</v>
      </c>
      <c r="C208" s="6" t="s">
        <v>145</v>
      </c>
      <c r="D208" s="6" t="s">
        <v>83</v>
      </c>
      <c r="E208" s="6" t="s">
        <v>196</v>
      </c>
      <c r="F208" s="6" t="s">
        <v>128</v>
      </c>
      <c r="G208" s="6"/>
      <c r="H208" s="6"/>
      <c r="I208" s="6"/>
      <c r="J208" s="6"/>
      <c r="K208" s="7"/>
      <c r="L208" s="7"/>
      <c r="M208" s="7">
        <v>360000</v>
      </c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>
        <v>337300</v>
      </c>
      <c r="AB208" s="7"/>
      <c r="AC208" s="7"/>
      <c r="AD208" s="19">
        <f t="shared" si="8"/>
        <v>93.694444444444443</v>
      </c>
    </row>
    <row r="209" spans="1:30" x14ac:dyDescent="0.2">
      <c r="A209" s="5" t="s">
        <v>66</v>
      </c>
      <c r="B209" s="6" t="s">
        <v>169</v>
      </c>
      <c r="C209" s="6" t="s">
        <v>145</v>
      </c>
      <c r="D209" s="6" t="s">
        <v>83</v>
      </c>
      <c r="E209" s="6" t="s">
        <v>196</v>
      </c>
      <c r="F209" s="6" t="s">
        <v>67</v>
      </c>
      <c r="G209" s="6"/>
      <c r="H209" s="6"/>
      <c r="I209" s="6"/>
      <c r="J209" s="6"/>
      <c r="K209" s="7">
        <v>0</v>
      </c>
      <c r="L209" s="7"/>
      <c r="M209" s="7">
        <v>360000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337300</v>
      </c>
      <c r="AB209" s="7">
        <v>360000</v>
      </c>
      <c r="AC209" s="7">
        <v>337300</v>
      </c>
      <c r="AD209" s="19">
        <f t="shared" si="8"/>
        <v>93.694444444444443</v>
      </c>
    </row>
    <row r="210" spans="1:30" ht="38.25" x14ac:dyDescent="0.2">
      <c r="A210" s="5" t="s">
        <v>90</v>
      </c>
      <c r="B210" s="6" t="s">
        <v>169</v>
      </c>
      <c r="C210" s="6" t="s">
        <v>145</v>
      </c>
      <c r="D210" s="6" t="s">
        <v>83</v>
      </c>
      <c r="E210" s="6" t="s">
        <v>197</v>
      </c>
      <c r="F210" s="6"/>
      <c r="G210" s="6"/>
      <c r="H210" s="6"/>
      <c r="I210" s="6"/>
      <c r="J210" s="6"/>
      <c r="K210" s="7">
        <v>0</v>
      </c>
      <c r="L210" s="7"/>
      <c r="M210" s="7">
        <v>410000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410000</v>
      </c>
      <c r="AB210" s="7">
        <v>410000</v>
      </c>
      <c r="AC210" s="7">
        <v>410000</v>
      </c>
      <c r="AD210" s="19">
        <f t="shared" si="6"/>
        <v>100</v>
      </c>
    </row>
    <row r="211" spans="1:30" ht="25.5" x14ac:dyDescent="0.2">
      <c r="A211" s="5" t="s">
        <v>35</v>
      </c>
      <c r="B211" s="6" t="s">
        <v>169</v>
      </c>
      <c r="C211" s="6" t="s">
        <v>145</v>
      </c>
      <c r="D211" s="6" t="s">
        <v>83</v>
      </c>
      <c r="E211" s="6" t="s">
        <v>197</v>
      </c>
      <c r="F211" s="6" t="s">
        <v>36</v>
      </c>
      <c r="G211" s="6"/>
      <c r="H211" s="6"/>
      <c r="I211" s="6"/>
      <c r="J211" s="6"/>
      <c r="K211" s="7">
        <v>0</v>
      </c>
      <c r="L211" s="7"/>
      <c r="M211" s="7">
        <v>410000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410000</v>
      </c>
      <c r="AB211" s="7">
        <v>410000</v>
      </c>
      <c r="AC211" s="7">
        <v>410000</v>
      </c>
      <c r="AD211" s="19">
        <f t="shared" si="6"/>
        <v>100</v>
      </c>
    </row>
    <row r="212" spans="1:30" x14ac:dyDescent="0.2">
      <c r="A212" s="5" t="s">
        <v>127</v>
      </c>
      <c r="B212" s="6" t="s">
        <v>169</v>
      </c>
      <c r="C212" s="6" t="s">
        <v>145</v>
      </c>
      <c r="D212" s="6" t="s">
        <v>83</v>
      </c>
      <c r="E212" s="6" t="s">
        <v>197</v>
      </c>
      <c r="F212" s="6" t="s">
        <v>128</v>
      </c>
      <c r="G212" s="6"/>
      <c r="H212" s="6"/>
      <c r="I212" s="6"/>
      <c r="J212" s="6"/>
      <c r="K212" s="7"/>
      <c r="L212" s="7"/>
      <c r="M212" s="7">
        <v>410000</v>
      </c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>
        <v>410000</v>
      </c>
      <c r="AB212" s="7"/>
      <c r="AC212" s="7"/>
      <c r="AD212" s="19">
        <f t="shared" si="6"/>
        <v>100</v>
      </c>
    </row>
    <row r="213" spans="1:30" ht="51" x14ac:dyDescent="0.2">
      <c r="A213" s="5" t="s">
        <v>37</v>
      </c>
      <c r="B213" s="6" t="s">
        <v>169</v>
      </c>
      <c r="C213" s="6" t="s">
        <v>145</v>
      </c>
      <c r="D213" s="6" t="s">
        <v>83</v>
      </c>
      <c r="E213" s="6" t="s">
        <v>197</v>
      </c>
      <c r="F213" s="6" t="s">
        <v>38</v>
      </c>
      <c r="G213" s="6"/>
      <c r="H213" s="6"/>
      <c r="I213" s="6"/>
      <c r="J213" s="6"/>
      <c r="K213" s="7">
        <v>0</v>
      </c>
      <c r="L213" s="7"/>
      <c r="M213" s="7">
        <v>410000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410000</v>
      </c>
      <c r="AB213" s="7">
        <v>410000</v>
      </c>
      <c r="AC213" s="7">
        <v>410000</v>
      </c>
      <c r="AD213" s="19">
        <f t="shared" si="6"/>
        <v>100</v>
      </c>
    </row>
    <row r="214" spans="1:30" ht="38.25" x14ac:dyDescent="0.2">
      <c r="A214" s="5" t="s">
        <v>98</v>
      </c>
      <c r="B214" s="6" t="s">
        <v>169</v>
      </c>
      <c r="C214" s="6" t="s">
        <v>145</v>
      </c>
      <c r="D214" s="6" t="s">
        <v>83</v>
      </c>
      <c r="E214" s="6" t="s">
        <v>198</v>
      </c>
      <c r="F214" s="6"/>
      <c r="G214" s="6"/>
      <c r="H214" s="6"/>
      <c r="I214" s="6"/>
      <c r="J214" s="6"/>
      <c r="K214" s="7">
        <v>0</v>
      </c>
      <c r="L214" s="7">
        <v>84000</v>
      </c>
      <c r="M214" s="7">
        <v>90000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67700</v>
      </c>
      <c r="AB214" s="7">
        <v>70700</v>
      </c>
      <c r="AC214" s="7">
        <v>67700</v>
      </c>
      <c r="AD214" s="19">
        <f t="shared" ref="AD214:AD228" si="9">AA214/M214*100</f>
        <v>75.222222222222229</v>
      </c>
    </row>
    <row r="215" spans="1:30" ht="19.5" customHeight="1" x14ac:dyDescent="0.2">
      <c r="A215" s="5" t="s">
        <v>70</v>
      </c>
      <c r="B215" s="6" t="s">
        <v>169</v>
      </c>
      <c r="C215" s="6" t="s">
        <v>145</v>
      </c>
      <c r="D215" s="6" t="s">
        <v>83</v>
      </c>
      <c r="E215" s="6" t="s">
        <v>198</v>
      </c>
      <c r="F215" s="6" t="s">
        <v>71</v>
      </c>
      <c r="G215" s="6"/>
      <c r="H215" s="6"/>
      <c r="I215" s="6"/>
      <c r="J215" s="6"/>
      <c r="K215" s="7">
        <v>0</v>
      </c>
      <c r="L215" s="7">
        <v>84000</v>
      </c>
      <c r="M215" s="7">
        <v>90000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67700</v>
      </c>
      <c r="AB215" s="7">
        <v>70700</v>
      </c>
      <c r="AC215" s="7">
        <v>67700</v>
      </c>
      <c r="AD215" s="19">
        <f t="shared" si="9"/>
        <v>75.222222222222229</v>
      </c>
    </row>
    <row r="216" spans="1:30" ht="25.5" x14ac:dyDescent="0.2">
      <c r="A216" s="5" t="s">
        <v>133</v>
      </c>
      <c r="B216" s="6" t="s">
        <v>169</v>
      </c>
      <c r="C216" s="6" t="s">
        <v>145</v>
      </c>
      <c r="D216" s="6" t="s">
        <v>83</v>
      </c>
      <c r="E216" s="6" t="s">
        <v>198</v>
      </c>
      <c r="F216" s="6" t="s">
        <v>132</v>
      </c>
      <c r="G216" s="6"/>
      <c r="H216" s="6"/>
      <c r="I216" s="6"/>
      <c r="J216" s="6"/>
      <c r="K216" s="7"/>
      <c r="L216" s="7">
        <v>84000</v>
      </c>
      <c r="M216" s="7">
        <v>90000</v>
      </c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>
        <v>67700</v>
      </c>
      <c r="AB216" s="7"/>
      <c r="AC216" s="7"/>
      <c r="AD216" s="19">
        <f t="shared" si="9"/>
        <v>75.222222222222229</v>
      </c>
    </row>
    <row r="217" spans="1:30" ht="25.5" x14ac:dyDescent="0.2">
      <c r="A217" s="5" t="s">
        <v>79</v>
      </c>
      <c r="B217" s="6" t="s">
        <v>169</v>
      </c>
      <c r="C217" s="6" t="s">
        <v>145</v>
      </c>
      <c r="D217" s="6" t="s">
        <v>83</v>
      </c>
      <c r="E217" s="6" t="s">
        <v>198</v>
      </c>
      <c r="F217" s="6" t="s">
        <v>80</v>
      </c>
      <c r="G217" s="6"/>
      <c r="H217" s="6"/>
      <c r="I217" s="6"/>
      <c r="J217" s="6"/>
      <c r="K217" s="7">
        <v>0</v>
      </c>
      <c r="L217" s="7">
        <v>84000</v>
      </c>
      <c r="M217" s="7">
        <v>90000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67700</v>
      </c>
      <c r="AB217" s="7">
        <v>70700</v>
      </c>
      <c r="AC217" s="7">
        <v>67700</v>
      </c>
      <c r="AD217" s="19">
        <f t="shared" si="9"/>
        <v>75.222222222222229</v>
      </c>
    </row>
    <row r="218" spans="1:30" ht="63.75" x14ac:dyDescent="0.2">
      <c r="A218" s="5" t="s">
        <v>100</v>
      </c>
      <c r="B218" s="6" t="s">
        <v>169</v>
      </c>
      <c r="C218" s="6" t="s">
        <v>145</v>
      </c>
      <c r="D218" s="6" t="s">
        <v>83</v>
      </c>
      <c r="E218" s="6" t="s">
        <v>159</v>
      </c>
      <c r="F218" s="6"/>
      <c r="G218" s="6"/>
      <c r="H218" s="6"/>
      <c r="I218" s="6"/>
      <c r="J218" s="6"/>
      <c r="K218" s="7">
        <v>0</v>
      </c>
      <c r="L218" s="7">
        <v>3198200</v>
      </c>
      <c r="M218" s="7">
        <v>3198200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2382965.1800000002</v>
      </c>
      <c r="AB218" s="7">
        <v>0</v>
      </c>
      <c r="AC218" s="7">
        <v>0</v>
      </c>
      <c r="AD218" s="19">
        <f t="shared" si="9"/>
        <v>74.509573510099443</v>
      </c>
    </row>
    <row r="219" spans="1:30" ht="25.5" x14ac:dyDescent="0.2">
      <c r="A219" s="5" t="s">
        <v>14</v>
      </c>
      <c r="B219" s="6" t="s">
        <v>169</v>
      </c>
      <c r="C219" s="6" t="s">
        <v>145</v>
      </c>
      <c r="D219" s="6" t="s">
        <v>83</v>
      </c>
      <c r="E219" s="6" t="s">
        <v>159</v>
      </c>
      <c r="F219" s="6" t="s">
        <v>15</v>
      </c>
      <c r="G219" s="6"/>
      <c r="H219" s="6"/>
      <c r="I219" s="6"/>
      <c r="J219" s="6"/>
      <c r="K219" s="7">
        <v>0</v>
      </c>
      <c r="L219" s="7">
        <v>386772</v>
      </c>
      <c r="M219" s="7">
        <v>386772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348201.18</v>
      </c>
      <c r="AB219" s="7">
        <v>0</v>
      </c>
      <c r="AC219" s="7">
        <v>0</v>
      </c>
      <c r="AD219" s="19">
        <f t="shared" si="9"/>
        <v>90.027504576339538</v>
      </c>
    </row>
    <row r="220" spans="1:30" ht="25.5" x14ac:dyDescent="0.2">
      <c r="A220" s="5" t="s">
        <v>16</v>
      </c>
      <c r="B220" s="6" t="s">
        <v>169</v>
      </c>
      <c r="C220" s="6" t="s">
        <v>145</v>
      </c>
      <c r="D220" s="6" t="s">
        <v>83</v>
      </c>
      <c r="E220" s="6" t="s">
        <v>159</v>
      </c>
      <c r="F220" s="6" t="s">
        <v>17</v>
      </c>
      <c r="G220" s="6"/>
      <c r="H220" s="6"/>
      <c r="I220" s="6"/>
      <c r="J220" s="6"/>
      <c r="K220" s="7">
        <v>0</v>
      </c>
      <c r="L220" s="7">
        <v>386772</v>
      </c>
      <c r="M220" s="7">
        <v>386772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348201.18</v>
      </c>
      <c r="AB220" s="7">
        <v>0</v>
      </c>
      <c r="AC220" s="7">
        <v>0</v>
      </c>
      <c r="AD220" s="19">
        <f t="shared" si="9"/>
        <v>90.027504576339538</v>
      </c>
    </row>
    <row r="221" spans="1:30" ht="25.5" x14ac:dyDescent="0.2">
      <c r="A221" s="5" t="s">
        <v>18</v>
      </c>
      <c r="B221" s="6" t="s">
        <v>169</v>
      </c>
      <c r="C221" s="6" t="s">
        <v>145</v>
      </c>
      <c r="D221" s="6" t="s">
        <v>83</v>
      </c>
      <c r="E221" s="6" t="s">
        <v>159</v>
      </c>
      <c r="F221" s="6" t="s">
        <v>19</v>
      </c>
      <c r="G221" s="6"/>
      <c r="H221" s="6"/>
      <c r="I221" s="6"/>
      <c r="J221" s="6"/>
      <c r="K221" s="7">
        <v>0</v>
      </c>
      <c r="L221" s="7"/>
      <c r="M221" s="7">
        <v>386772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348201.18</v>
      </c>
      <c r="AB221" s="7">
        <v>362031</v>
      </c>
      <c r="AC221" s="7">
        <v>348201.18</v>
      </c>
      <c r="AD221" s="19">
        <f t="shared" si="9"/>
        <v>90.027504576339538</v>
      </c>
    </row>
    <row r="222" spans="1:30" ht="17.25" customHeight="1" x14ac:dyDescent="0.2">
      <c r="A222" s="5" t="s">
        <v>70</v>
      </c>
      <c r="B222" s="6" t="s">
        <v>169</v>
      </c>
      <c r="C222" s="6" t="s">
        <v>145</v>
      </c>
      <c r="D222" s="6" t="s">
        <v>83</v>
      </c>
      <c r="E222" s="6" t="s">
        <v>159</v>
      </c>
      <c r="F222" s="6" t="s">
        <v>71</v>
      </c>
      <c r="G222" s="6"/>
      <c r="H222" s="6"/>
      <c r="I222" s="6"/>
      <c r="J222" s="6"/>
      <c r="K222" s="7">
        <v>0</v>
      </c>
      <c r="L222" s="7">
        <v>2811428</v>
      </c>
      <c r="M222" s="7">
        <v>2811428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2034764</v>
      </c>
      <c r="AB222" s="7">
        <v>2034764</v>
      </c>
      <c r="AC222" s="7">
        <v>2034764</v>
      </c>
      <c r="AD222" s="19">
        <f t="shared" si="9"/>
        <v>72.374750482672866</v>
      </c>
    </row>
    <row r="223" spans="1:30" ht="19.5" customHeight="1" x14ac:dyDescent="0.2">
      <c r="A223" s="5" t="s">
        <v>129</v>
      </c>
      <c r="B223" s="6" t="s">
        <v>169</v>
      </c>
      <c r="C223" s="6" t="s">
        <v>145</v>
      </c>
      <c r="D223" s="6" t="s">
        <v>83</v>
      </c>
      <c r="E223" s="6" t="s">
        <v>159</v>
      </c>
      <c r="F223" s="6" t="s">
        <v>130</v>
      </c>
      <c r="G223" s="6"/>
      <c r="H223" s="6"/>
      <c r="I223" s="6"/>
      <c r="J223" s="6"/>
      <c r="K223" s="7"/>
      <c r="L223" s="7">
        <v>2811428</v>
      </c>
      <c r="M223" s="7">
        <v>2811428</v>
      </c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>
        <v>2034764</v>
      </c>
      <c r="AB223" s="7"/>
      <c r="AC223" s="7"/>
      <c r="AD223" s="19">
        <f t="shared" si="9"/>
        <v>72.374750482672866</v>
      </c>
    </row>
    <row r="224" spans="1:30" ht="33" customHeight="1" x14ac:dyDescent="0.2">
      <c r="A224" s="5" t="s">
        <v>101</v>
      </c>
      <c r="B224" s="6" t="s">
        <v>169</v>
      </c>
      <c r="C224" s="6" t="s">
        <v>145</v>
      </c>
      <c r="D224" s="6" t="s">
        <v>83</v>
      </c>
      <c r="E224" s="6" t="s">
        <v>159</v>
      </c>
      <c r="F224" s="6" t="s">
        <v>102</v>
      </c>
      <c r="G224" s="6"/>
      <c r="H224" s="6"/>
      <c r="I224" s="6"/>
      <c r="J224" s="6"/>
      <c r="K224" s="7">
        <v>0</v>
      </c>
      <c r="L224" s="7">
        <v>2811428</v>
      </c>
      <c r="M224" s="7">
        <v>2811428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2034764</v>
      </c>
      <c r="AB224" s="7">
        <v>2034764</v>
      </c>
      <c r="AC224" s="7">
        <v>2034764</v>
      </c>
      <c r="AD224" s="19">
        <f t="shared" si="9"/>
        <v>72.374750482672866</v>
      </c>
    </row>
    <row r="225" spans="1:30" ht="42.75" customHeight="1" x14ac:dyDescent="0.2">
      <c r="A225" s="5" t="s">
        <v>105</v>
      </c>
      <c r="B225" s="6" t="s">
        <v>169</v>
      </c>
      <c r="C225" s="6" t="s">
        <v>145</v>
      </c>
      <c r="D225" s="6" t="s">
        <v>83</v>
      </c>
      <c r="E225" s="6" t="s">
        <v>199</v>
      </c>
      <c r="F225" s="6"/>
      <c r="G225" s="6"/>
      <c r="H225" s="6"/>
      <c r="I225" s="6"/>
      <c r="J225" s="6"/>
      <c r="K225" s="7">
        <v>0</v>
      </c>
      <c r="L225" s="7">
        <v>52748</v>
      </c>
      <c r="M225" s="7">
        <v>52748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30000</v>
      </c>
      <c r="AB225" s="7">
        <v>0</v>
      </c>
      <c r="AC225" s="7">
        <v>0</v>
      </c>
      <c r="AD225" s="19">
        <f t="shared" si="9"/>
        <v>56.874194282247672</v>
      </c>
    </row>
    <row r="226" spans="1:30" ht="25.5" x14ac:dyDescent="0.2">
      <c r="A226" s="5" t="s">
        <v>14</v>
      </c>
      <c r="B226" s="6" t="s">
        <v>169</v>
      </c>
      <c r="C226" s="6" t="s">
        <v>145</v>
      </c>
      <c r="D226" s="6" t="s">
        <v>83</v>
      </c>
      <c r="E226" s="6" t="s">
        <v>199</v>
      </c>
      <c r="F226" s="6" t="s">
        <v>15</v>
      </c>
      <c r="G226" s="6"/>
      <c r="H226" s="6"/>
      <c r="I226" s="6"/>
      <c r="J226" s="6"/>
      <c r="K226" s="7">
        <v>0</v>
      </c>
      <c r="L226" s="7">
        <v>52748</v>
      </c>
      <c r="M226" s="7">
        <v>52748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30000</v>
      </c>
      <c r="AB226" s="7">
        <v>0</v>
      </c>
      <c r="AC226" s="7">
        <v>0</v>
      </c>
      <c r="AD226" s="19">
        <f t="shared" si="9"/>
        <v>56.874194282247672</v>
      </c>
    </row>
    <row r="227" spans="1:30" ht="25.5" x14ac:dyDescent="0.2">
      <c r="A227" s="5" t="s">
        <v>16</v>
      </c>
      <c r="B227" s="6" t="s">
        <v>169</v>
      </c>
      <c r="C227" s="6" t="s">
        <v>145</v>
      </c>
      <c r="D227" s="6" t="s">
        <v>83</v>
      </c>
      <c r="E227" s="6" t="s">
        <v>199</v>
      </c>
      <c r="F227" s="6" t="s">
        <v>17</v>
      </c>
      <c r="G227" s="6"/>
      <c r="H227" s="6"/>
      <c r="I227" s="6"/>
      <c r="J227" s="6"/>
      <c r="K227" s="7">
        <v>0</v>
      </c>
      <c r="L227" s="7">
        <v>52748</v>
      </c>
      <c r="M227" s="7">
        <v>52748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30000</v>
      </c>
      <c r="AB227" s="7">
        <v>0</v>
      </c>
      <c r="AC227" s="7">
        <v>0</v>
      </c>
      <c r="AD227" s="19">
        <f t="shared" si="9"/>
        <v>56.874194282247672</v>
      </c>
    </row>
    <row r="228" spans="1:30" ht="25.5" x14ac:dyDescent="0.2">
      <c r="A228" s="5" t="s">
        <v>18</v>
      </c>
      <c r="B228" s="6" t="s">
        <v>169</v>
      </c>
      <c r="C228" s="6" t="s">
        <v>145</v>
      </c>
      <c r="D228" s="6" t="s">
        <v>83</v>
      </c>
      <c r="E228" s="6" t="s">
        <v>199</v>
      </c>
      <c r="F228" s="6" t="s">
        <v>19</v>
      </c>
      <c r="G228" s="6"/>
      <c r="H228" s="6"/>
      <c r="I228" s="6"/>
      <c r="J228" s="6"/>
      <c r="K228" s="7">
        <v>0</v>
      </c>
      <c r="L228" s="7"/>
      <c r="M228" s="7">
        <v>52748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30000</v>
      </c>
      <c r="AB228" s="7">
        <v>30000</v>
      </c>
      <c r="AC228" s="7">
        <v>30000</v>
      </c>
      <c r="AD228" s="19">
        <f t="shared" si="9"/>
        <v>56.874194282247672</v>
      </c>
    </row>
    <row r="229" spans="1:30" ht="80.25" customHeight="1" x14ac:dyDescent="0.2">
      <c r="A229" s="5" t="s">
        <v>91</v>
      </c>
      <c r="B229" s="6" t="s">
        <v>169</v>
      </c>
      <c r="C229" s="6" t="s">
        <v>145</v>
      </c>
      <c r="D229" s="6" t="s">
        <v>83</v>
      </c>
      <c r="E229" s="6" t="s">
        <v>200</v>
      </c>
      <c r="F229" s="6"/>
      <c r="G229" s="6"/>
      <c r="H229" s="6"/>
      <c r="I229" s="6"/>
      <c r="J229" s="6"/>
      <c r="K229" s="7">
        <v>0</v>
      </c>
      <c r="L229" s="7"/>
      <c r="M229" s="7">
        <v>2400000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2400000</v>
      </c>
      <c r="AB229" s="7">
        <v>2400000</v>
      </c>
      <c r="AC229" s="7">
        <v>2400000</v>
      </c>
      <c r="AD229" s="19">
        <f t="shared" si="6"/>
        <v>100</v>
      </c>
    </row>
    <row r="230" spans="1:30" ht="25.5" x14ac:dyDescent="0.2">
      <c r="A230" s="5" t="s">
        <v>35</v>
      </c>
      <c r="B230" s="6" t="s">
        <v>169</v>
      </c>
      <c r="C230" s="6" t="s">
        <v>145</v>
      </c>
      <c r="D230" s="6" t="s">
        <v>83</v>
      </c>
      <c r="E230" s="6" t="s">
        <v>200</v>
      </c>
      <c r="F230" s="6" t="s">
        <v>36</v>
      </c>
      <c r="G230" s="6"/>
      <c r="H230" s="6"/>
      <c r="I230" s="6"/>
      <c r="J230" s="6"/>
      <c r="K230" s="7">
        <v>0</v>
      </c>
      <c r="L230" s="7"/>
      <c r="M230" s="7">
        <v>2400000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2400000</v>
      </c>
      <c r="AB230" s="7">
        <v>2400000</v>
      </c>
      <c r="AC230" s="7">
        <v>2400000</v>
      </c>
      <c r="AD230" s="19">
        <f t="shared" si="6"/>
        <v>100</v>
      </c>
    </row>
    <row r="231" spans="1:30" x14ac:dyDescent="0.2">
      <c r="A231" s="5" t="s">
        <v>127</v>
      </c>
      <c r="B231" s="6" t="s">
        <v>169</v>
      </c>
      <c r="C231" s="6" t="s">
        <v>145</v>
      </c>
      <c r="D231" s="6" t="s">
        <v>83</v>
      </c>
      <c r="E231" s="6" t="s">
        <v>200</v>
      </c>
      <c r="F231" s="6" t="s">
        <v>128</v>
      </c>
      <c r="G231" s="6"/>
      <c r="H231" s="6"/>
      <c r="I231" s="6"/>
      <c r="J231" s="6"/>
      <c r="K231" s="7"/>
      <c r="L231" s="7"/>
      <c r="M231" s="7">
        <v>2400000</v>
      </c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>
        <v>2400000</v>
      </c>
      <c r="AB231" s="7"/>
      <c r="AC231" s="7"/>
      <c r="AD231" s="19">
        <f t="shared" si="6"/>
        <v>100</v>
      </c>
    </row>
    <row r="232" spans="1:30" x14ac:dyDescent="0.2">
      <c r="A232" s="5" t="s">
        <v>66</v>
      </c>
      <c r="B232" s="6" t="s">
        <v>169</v>
      </c>
      <c r="C232" s="6" t="s">
        <v>145</v>
      </c>
      <c r="D232" s="6" t="s">
        <v>83</v>
      </c>
      <c r="E232" s="6" t="s">
        <v>200</v>
      </c>
      <c r="F232" s="6" t="s">
        <v>67</v>
      </c>
      <c r="G232" s="6"/>
      <c r="H232" s="6"/>
      <c r="I232" s="6"/>
      <c r="J232" s="6"/>
      <c r="K232" s="7">
        <v>0</v>
      </c>
      <c r="L232" s="7"/>
      <c r="M232" s="7">
        <v>2400000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2400000</v>
      </c>
      <c r="AB232" s="7">
        <v>2400000</v>
      </c>
      <c r="AC232" s="7">
        <v>2400000</v>
      </c>
      <c r="AD232" s="19">
        <f t="shared" si="6"/>
        <v>100</v>
      </c>
    </row>
    <row r="233" spans="1:30" ht="65.25" customHeight="1" x14ac:dyDescent="0.2">
      <c r="A233" s="5" t="s">
        <v>103</v>
      </c>
      <c r="B233" s="6" t="s">
        <v>169</v>
      </c>
      <c r="C233" s="6" t="s">
        <v>145</v>
      </c>
      <c r="D233" s="6" t="s">
        <v>83</v>
      </c>
      <c r="E233" s="6" t="s">
        <v>201</v>
      </c>
      <c r="F233" s="6"/>
      <c r="G233" s="6"/>
      <c r="H233" s="6"/>
      <c r="I233" s="6"/>
      <c r="J233" s="6"/>
      <c r="K233" s="7">
        <v>0</v>
      </c>
      <c r="L233" s="7">
        <v>86200</v>
      </c>
      <c r="M233" s="7">
        <v>54967.96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13741.99</v>
      </c>
      <c r="AB233" s="7">
        <v>54967.96</v>
      </c>
      <c r="AC233" s="7">
        <v>13741.99</v>
      </c>
      <c r="AD233" s="19">
        <f t="shared" si="6"/>
        <v>25</v>
      </c>
    </row>
    <row r="234" spans="1:30" ht="18" customHeight="1" x14ac:dyDescent="0.2">
      <c r="A234" s="5" t="s">
        <v>70</v>
      </c>
      <c r="B234" s="6" t="s">
        <v>169</v>
      </c>
      <c r="C234" s="6" t="s">
        <v>145</v>
      </c>
      <c r="D234" s="6" t="s">
        <v>83</v>
      </c>
      <c r="E234" s="6" t="s">
        <v>201</v>
      </c>
      <c r="F234" s="6" t="s">
        <v>71</v>
      </c>
      <c r="G234" s="6"/>
      <c r="H234" s="6"/>
      <c r="I234" s="6"/>
      <c r="J234" s="6"/>
      <c r="K234" s="7">
        <v>0</v>
      </c>
      <c r="L234" s="7">
        <v>86200</v>
      </c>
      <c r="M234" s="7">
        <v>54967.96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13741.99</v>
      </c>
      <c r="AB234" s="7">
        <v>54967.96</v>
      </c>
      <c r="AC234" s="7">
        <v>13741.99</v>
      </c>
      <c r="AD234" s="19">
        <f t="shared" si="6"/>
        <v>25</v>
      </c>
    </row>
    <row r="235" spans="1:30" x14ac:dyDescent="0.2">
      <c r="A235" s="5" t="s">
        <v>129</v>
      </c>
      <c r="B235" s="6" t="s">
        <v>169</v>
      </c>
      <c r="C235" s="6" t="s">
        <v>145</v>
      </c>
      <c r="D235" s="6" t="s">
        <v>83</v>
      </c>
      <c r="E235" s="6" t="s">
        <v>201</v>
      </c>
      <c r="F235" s="6" t="s">
        <v>130</v>
      </c>
      <c r="G235" s="6"/>
      <c r="H235" s="6"/>
      <c r="I235" s="6"/>
      <c r="J235" s="6"/>
      <c r="K235" s="7"/>
      <c r="L235" s="7">
        <v>86200</v>
      </c>
      <c r="M235" s="7">
        <v>54967.96</v>
      </c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>
        <v>13741.99</v>
      </c>
      <c r="AB235" s="7"/>
      <c r="AC235" s="7"/>
      <c r="AD235" s="19">
        <f t="shared" si="6"/>
        <v>25</v>
      </c>
    </row>
    <row r="236" spans="1:30" ht="25.5" x14ac:dyDescent="0.2">
      <c r="A236" s="5" t="s">
        <v>101</v>
      </c>
      <c r="B236" s="6" t="s">
        <v>169</v>
      </c>
      <c r="C236" s="6" t="s">
        <v>145</v>
      </c>
      <c r="D236" s="6" t="s">
        <v>83</v>
      </c>
      <c r="E236" s="6" t="s">
        <v>201</v>
      </c>
      <c r="F236" s="6" t="s">
        <v>102</v>
      </c>
      <c r="G236" s="6"/>
      <c r="H236" s="6"/>
      <c r="I236" s="6"/>
      <c r="J236" s="6"/>
      <c r="K236" s="7">
        <v>0</v>
      </c>
      <c r="L236" s="7">
        <v>86200</v>
      </c>
      <c r="M236" s="7">
        <v>54967.96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13741.99</v>
      </c>
      <c r="AB236" s="7">
        <v>54967.96</v>
      </c>
      <c r="AC236" s="7">
        <v>13741.99</v>
      </c>
      <c r="AD236" s="19">
        <f t="shared" si="6"/>
        <v>25</v>
      </c>
    </row>
    <row r="237" spans="1:30" ht="76.5" x14ac:dyDescent="0.2">
      <c r="A237" s="5" t="s">
        <v>103</v>
      </c>
      <c r="B237" s="6" t="s">
        <v>169</v>
      </c>
      <c r="C237" s="6" t="s">
        <v>145</v>
      </c>
      <c r="D237" s="6" t="s">
        <v>83</v>
      </c>
      <c r="E237" s="6" t="s">
        <v>201</v>
      </c>
      <c r="F237" s="6"/>
      <c r="G237" s="6"/>
      <c r="H237" s="6"/>
      <c r="I237" s="6"/>
      <c r="J237" s="6"/>
      <c r="K237" s="7">
        <v>0</v>
      </c>
      <c r="L237" s="7">
        <v>86200</v>
      </c>
      <c r="M237" s="7">
        <v>54967.96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13741.99</v>
      </c>
      <c r="AB237" s="7">
        <v>54967.96</v>
      </c>
      <c r="AC237" s="7">
        <v>13741.99</v>
      </c>
      <c r="AD237" s="19">
        <f t="shared" ref="AD237:AD282" si="10">AA237/M237*100</f>
        <v>25</v>
      </c>
    </row>
    <row r="238" spans="1:30" ht="18" customHeight="1" x14ac:dyDescent="0.2">
      <c r="A238" s="5" t="s">
        <v>70</v>
      </c>
      <c r="B238" s="6" t="s">
        <v>169</v>
      </c>
      <c r="C238" s="6" t="s">
        <v>145</v>
      </c>
      <c r="D238" s="6" t="s">
        <v>83</v>
      </c>
      <c r="E238" s="6" t="s">
        <v>201</v>
      </c>
      <c r="F238" s="6" t="s">
        <v>71</v>
      </c>
      <c r="G238" s="6"/>
      <c r="H238" s="6"/>
      <c r="I238" s="6"/>
      <c r="J238" s="6"/>
      <c r="K238" s="7">
        <v>0</v>
      </c>
      <c r="L238" s="7">
        <v>86200</v>
      </c>
      <c r="M238" s="7">
        <v>54967.96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13741.99</v>
      </c>
      <c r="AB238" s="7">
        <v>54967.96</v>
      </c>
      <c r="AC238" s="7">
        <v>13741.99</v>
      </c>
      <c r="AD238" s="19">
        <f t="shared" si="10"/>
        <v>25</v>
      </c>
    </row>
    <row r="239" spans="1:30" x14ac:dyDescent="0.2">
      <c r="A239" s="5" t="s">
        <v>129</v>
      </c>
      <c r="B239" s="6" t="s">
        <v>169</v>
      </c>
      <c r="C239" s="6" t="s">
        <v>145</v>
      </c>
      <c r="D239" s="6" t="s">
        <v>83</v>
      </c>
      <c r="E239" s="6" t="s">
        <v>201</v>
      </c>
      <c r="F239" s="6" t="s">
        <v>130</v>
      </c>
      <c r="G239" s="6"/>
      <c r="H239" s="6"/>
      <c r="I239" s="6"/>
      <c r="J239" s="6"/>
      <c r="K239" s="7"/>
      <c r="L239" s="7">
        <v>86200</v>
      </c>
      <c r="M239" s="7">
        <v>54967.96</v>
      </c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>
        <v>13741.99</v>
      </c>
      <c r="AB239" s="7"/>
      <c r="AC239" s="7"/>
      <c r="AD239" s="19">
        <f t="shared" si="10"/>
        <v>25</v>
      </c>
    </row>
    <row r="240" spans="1:30" ht="25.5" x14ac:dyDescent="0.2">
      <c r="A240" s="5" t="s">
        <v>101</v>
      </c>
      <c r="B240" s="6" t="s">
        <v>169</v>
      </c>
      <c r="C240" s="6" t="s">
        <v>145</v>
      </c>
      <c r="D240" s="6" t="s">
        <v>83</v>
      </c>
      <c r="E240" s="6" t="s">
        <v>201</v>
      </c>
      <c r="F240" s="6" t="s">
        <v>102</v>
      </c>
      <c r="G240" s="6"/>
      <c r="H240" s="6"/>
      <c r="I240" s="6"/>
      <c r="J240" s="6"/>
      <c r="K240" s="7">
        <v>0</v>
      </c>
      <c r="L240" s="7">
        <v>86200</v>
      </c>
      <c r="M240" s="7">
        <v>54967.96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13741.99</v>
      </c>
      <c r="AB240" s="7">
        <v>54967.96</v>
      </c>
      <c r="AC240" s="7">
        <v>13741.99</v>
      </c>
      <c r="AD240" s="19">
        <f t="shared" si="10"/>
        <v>25</v>
      </c>
    </row>
    <row r="241" spans="1:30" ht="38.25" x14ac:dyDescent="0.2">
      <c r="A241" s="5" t="s">
        <v>171</v>
      </c>
      <c r="B241" s="6" t="s">
        <v>170</v>
      </c>
      <c r="C241" s="6" t="s">
        <v>145</v>
      </c>
      <c r="D241" s="6"/>
      <c r="E241" s="6"/>
      <c r="F241" s="6"/>
      <c r="G241" s="6"/>
      <c r="H241" s="6"/>
      <c r="I241" s="6"/>
      <c r="J241" s="6"/>
      <c r="K241" s="7"/>
      <c r="L241" s="7">
        <v>600000</v>
      </c>
      <c r="M241" s="7">
        <v>600000</v>
      </c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>
        <v>437213.19</v>
      </c>
      <c r="AB241" s="7"/>
      <c r="AC241" s="7"/>
      <c r="AD241" s="19">
        <f t="shared" si="10"/>
        <v>72.868865</v>
      </c>
    </row>
    <row r="242" spans="1:30" ht="25.5" x14ac:dyDescent="0.2">
      <c r="A242" s="5" t="s">
        <v>106</v>
      </c>
      <c r="B242" s="6" t="s">
        <v>170</v>
      </c>
      <c r="C242" s="6" t="s">
        <v>145</v>
      </c>
      <c r="D242" s="6" t="s">
        <v>107</v>
      </c>
      <c r="E242" s="6"/>
      <c r="F242" s="6"/>
      <c r="G242" s="6"/>
      <c r="H242" s="6"/>
      <c r="I242" s="6"/>
      <c r="J242" s="6"/>
      <c r="K242" s="7">
        <v>0</v>
      </c>
      <c r="L242" s="7">
        <v>600000</v>
      </c>
      <c r="M242" s="7">
        <v>600000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437213.19</v>
      </c>
      <c r="AB242" s="7">
        <v>0</v>
      </c>
      <c r="AC242" s="7">
        <v>0</v>
      </c>
      <c r="AD242" s="19">
        <f t="shared" si="10"/>
        <v>72.868865</v>
      </c>
    </row>
    <row r="243" spans="1:30" ht="25.5" x14ac:dyDescent="0.2">
      <c r="A243" s="5" t="s">
        <v>108</v>
      </c>
      <c r="B243" s="6" t="s">
        <v>170</v>
      </c>
      <c r="C243" s="6" t="s">
        <v>145</v>
      </c>
      <c r="D243" s="6" t="s">
        <v>107</v>
      </c>
      <c r="E243" s="6" t="s">
        <v>146</v>
      </c>
      <c r="F243" s="6"/>
      <c r="G243" s="6"/>
      <c r="H243" s="6"/>
      <c r="I243" s="6"/>
      <c r="J243" s="6"/>
      <c r="K243" s="7">
        <v>0</v>
      </c>
      <c r="L243" s="7">
        <v>600000</v>
      </c>
      <c r="M243" s="7">
        <v>600000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437213.19</v>
      </c>
      <c r="AB243" s="7">
        <v>0</v>
      </c>
      <c r="AC243" s="7">
        <v>0</v>
      </c>
      <c r="AD243" s="19">
        <f t="shared" si="10"/>
        <v>72.868865</v>
      </c>
    </row>
    <row r="244" spans="1:30" ht="53.25" customHeight="1" x14ac:dyDescent="0.2">
      <c r="A244" s="5" t="s">
        <v>6</v>
      </c>
      <c r="B244" s="6" t="s">
        <v>170</v>
      </c>
      <c r="C244" s="6" t="s">
        <v>145</v>
      </c>
      <c r="D244" s="6" t="s">
        <v>107</v>
      </c>
      <c r="E244" s="6" t="s">
        <v>146</v>
      </c>
      <c r="F244" s="6" t="s">
        <v>7</v>
      </c>
      <c r="G244" s="6"/>
      <c r="H244" s="6"/>
      <c r="I244" s="6"/>
      <c r="J244" s="6"/>
      <c r="K244" s="7">
        <v>0</v>
      </c>
      <c r="L244" s="7">
        <v>467572</v>
      </c>
      <c r="M244" s="7">
        <v>467572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350915.66</v>
      </c>
      <c r="AB244" s="7">
        <v>0</v>
      </c>
      <c r="AC244" s="7">
        <v>0</v>
      </c>
      <c r="AD244" s="19">
        <f t="shared" si="10"/>
        <v>75.050614664693356</v>
      </c>
    </row>
    <row r="245" spans="1:30" ht="25.5" x14ac:dyDescent="0.2">
      <c r="A245" s="5" t="s">
        <v>8</v>
      </c>
      <c r="B245" s="6" t="s">
        <v>170</v>
      </c>
      <c r="C245" s="6" t="s">
        <v>145</v>
      </c>
      <c r="D245" s="6" t="s">
        <v>107</v>
      </c>
      <c r="E245" s="6" t="s">
        <v>146</v>
      </c>
      <c r="F245" s="6" t="s">
        <v>9</v>
      </c>
      <c r="G245" s="6"/>
      <c r="H245" s="6"/>
      <c r="I245" s="6"/>
      <c r="J245" s="6"/>
      <c r="K245" s="7">
        <v>0</v>
      </c>
      <c r="L245" s="7">
        <v>467572</v>
      </c>
      <c r="M245" s="7">
        <v>467572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350915.66</v>
      </c>
      <c r="AB245" s="7">
        <v>0</v>
      </c>
      <c r="AC245" s="7">
        <v>0</v>
      </c>
      <c r="AD245" s="19">
        <f t="shared" si="10"/>
        <v>75.050614664693356</v>
      </c>
    </row>
    <row r="246" spans="1:30" ht="38.25" x14ac:dyDescent="0.2">
      <c r="A246" s="5" t="s">
        <v>10</v>
      </c>
      <c r="B246" s="6" t="s">
        <v>170</v>
      </c>
      <c r="C246" s="6" t="s">
        <v>145</v>
      </c>
      <c r="D246" s="6" t="s">
        <v>107</v>
      </c>
      <c r="E246" s="6" t="s">
        <v>146</v>
      </c>
      <c r="F246" s="6" t="s">
        <v>11</v>
      </c>
      <c r="G246" s="6"/>
      <c r="H246" s="6"/>
      <c r="I246" s="6"/>
      <c r="J246" s="6"/>
      <c r="K246" s="7">
        <v>0</v>
      </c>
      <c r="L246" s="7"/>
      <c r="M246" s="7">
        <v>467572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350915.66</v>
      </c>
      <c r="AB246" s="7">
        <v>305441</v>
      </c>
      <c r="AC246" s="7">
        <v>282769.18</v>
      </c>
      <c r="AD246" s="19">
        <f t="shared" si="10"/>
        <v>75.050614664693356</v>
      </c>
    </row>
    <row r="247" spans="1:30" ht="25.5" x14ac:dyDescent="0.2">
      <c r="A247" s="5" t="s">
        <v>14</v>
      </c>
      <c r="B247" s="6" t="s">
        <v>170</v>
      </c>
      <c r="C247" s="6" t="s">
        <v>145</v>
      </c>
      <c r="D247" s="6" t="s">
        <v>107</v>
      </c>
      <c r="E247" s="6" t="s">
        <v>146</v>
      </c>
      <c r="F247" s="6" t="s">
        <v>15</v>
      </c>
      <c r="G247" s="6"/>
      <c r="H247" s="6"/>
      <c r="I247" s="6"/>
      <c r="J247" s="6"/>
      <c r="K247" s="7">
        <v>0</v>
      </c>
      <c r="L247" s="7">
        <v>131528</v>
      </c>
      <c r="M247" s="7">
        <v>131528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85586.19</v>
      </c>
      <c r="AB247" s="7">
        <v>0</v>
      </c>
      <c r="AC247" s="7">
        <v>0</v>
      </c>
      <c r="AD247" s="19">
        <f t="shared" si="10"/>
        <v>65.070699774952871</v>
      </c>
    </row>
    <row r="248" spans="1:30" ht="25.5" x14ac:dyDescent="0.2">
      <c r="A248" s="5" t="s">
        <v>16</v>
      </c>
      <c r="B248" s="6" t="s">
        <v>170</v>
      </c>
      <c r="C248" s="6" t="s">
        <v>145</v>
      </c>
      <c r="D248" s="6" t="s">
        <v>107</v>
      </c>
      <c r="E248" s="6" t="s">
        <v>146</v>
      </c>
      <c r="F248" s="6" t="s">
        <v>17</v>
      </c>
      <c r="G248" s="6"/>
      <c r="H248" s="6"/>
      <c r="I248" s="6"/>
      <c r="J248" s="6"/>
      <c r="K248" s="7">
        <v>0</v>
      </c>
      <c r="L248" s="7">
        <v>131528</v>
      </c>
      <c r="M248" s="7">
        <v>131528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85586.19</v>
      </c>
      <c r="AB248" s="7">
        <v>0</v>
      </c>
      <c r="AC248" s="7">
        <v>0</v>
      </c>
      <c r="AD248" s="19">
        <f t="shared" si="10"/>
        <v>65.070699774952871</v>
      </c>
    </row>
    <row r="249" spans="1:30" ht="25.5" x14ac:dyDescent="0.2">
      <c r="A249" s="5" t="s">
        <v>18</v>
      </c>
      <c r="B249" s="6" t="s">
        <v>170</v>
      </c>
      <c r="C249" s="6" t="s">
        <v>145</v>
      </c>
      <c r="D249" s="6" t="s">
        <v>107</v>
      </c>
      <c r="E249" s="6" t="s">
        <v>146</v>
      </c>
      <c r="F249" s="6" t="s">
        <v>19</v>
      </c>
      <c r="G249" s="6"/>
      <c r="H249" s="6"/>
      <c r="I249" s="6"/>
      <c r="J249" s="6"/>
      <c r="K249" s="7">
        <v>0</v>
      </c>
      <c r="L249" s="7"/>
      <c r="M249" s="7">
        <v>131528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0</v>
      </c>
      <c r="AA249" s="7">
        <v>85586.19</v>
      </c>
      <c r="AB249" s="7">
        <v>24000</v>
      </c>
      <c r="AC249" s="7">
        <v>19764.91</v>
      </c>
      <c r="AD249" s="19">
        <f t="shared" si="10"/>
        <v>65.070699774952871</v>
      </c>
    </row>
    <row r="250" spans="1:30" x14ac:dyDescent="0.2">
      <c r="A250" s="5" t="s">
        <v>20</v>
      </c>
      <c r="B250" s="6" t="s">
        <v>170</v>
      </c>
      <c r="C250" s="6" t="s">
        <v>145</v>
      </c>
      <c r="D250" s="6" t="s">
        <v>107</v>
      </c>
      <c r="E250" s="6" t="s">
        <v>146</v>
      </c>
      <c r="F250" s="6" t="s">
        <v>21</v>
      </c>
      <c r="G250" s="6"/>
      <c r="H250" s="6"/>
      <c r="I250" s="6"/>
      <c r="J250" s="6"/>
      <c r="K250" s="7">
        <v>0</v>
      </c>
      <c r="L250" s="7">
        <v>900</v>
      </c>
      <c r="M250" s="7">
        <v>900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711.34</v>
      </c>
      <c r="AB250" s="7">
        <v>713</v>
      </c>
      <c r="AC250" s="7">
        <v>711.34</v>
      </c>
      <c r="AD250" s="19">
        <f t="shared" si="10"/>
        <v>79.037777777777791</v>
      </c>
    </row>
    <row r="251" spans="1:30" x14ac:dyDescent="0.2">
      <c r="A251" s="5" t="s">
        <v>125</v>
      </c>
      <c r="B251" s="6" t="s">
        <v>170</v>
      </c>
      <c r="C251" s="6" t="s">
        <v>145</v>
      </c>
      <c r="D251" s="6" t="s">
        <v>107</v>
      </c>
      <c r="E251" s="6" t="s">
        <v>146</v>
      </c>
      <c r="F251" s="6" t="s">
        <v>126</v>
      </c>
      <c r="G251" s="6"/>
      <c r="H251" s="6"/>
      <c r="I251" s="6"/>
      <c r="J251" s="6"/>
      <c r="K251" s="7"/>
      <c r="L251" s="7">
        <v>900</v>
      </c>
      <c r="M251" s="7">
        <v>900</v>
      </c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>
        <v>711.34</v>
      </c>
      <c r="AB251" s="7"/>
      <c r="AC251" s="7"/>
      <c r="AD251" s="19">
        <f t="shared" si="10"/>
        <v>79.037777777777791</v>
      </c>
    </row>
    <row r="252" spans="1:30" x14ac:dyDescent="0.2">
      <c r="A252" s="5" t="s">
        <v>22</v>
      </c>
      <c r="B252" s="6" t="s">
        <v>170</v>
      </c>
      <c r="C252" s="6" t="s">
        <v>145</v>
      </c>
      <c r="D252" s="6" t="s">
        <v>107</v>
      </c>
      <c r="E252" s="6" t="s">
        <v>146</v>
      </c>
      <c r="F252" s="6" t="s">
        <v>23</v>
      </c>
      <c r="G252" s="6"/>
      <c r="H252" s="6"/>
      <c r="I252" s="6"/>
      <c r="J252" s="6"/>
      <c r="K252" s="7">
        <v>0</v>
      </c>
      <c r="L252" s="7">
        <v>900</v>
      </c>
      <c r="M252" s="7">
        <v>900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711.34</v>
      </c>
      <c r="AB252" s="7">
        <v>713</v>
      </c>
      <c r="AC252" s="7">
        <v>711.34</v>
      </c>
      <c r="AD252" s="19">
        <f t="shared" si="10"/>
        <v>79.037777777777791</v>
      </c>
    </row>
    <row r="253" spans="1:30" ht="38.25" x14ac:dyDescent="0.2">
      <c r="A253" s="5" t="s">
        <v>172</v>
      </c>
      <c r="B253" s="6" t="s">
        <v>173</v>
      </c>
      <c r="C253" s="6" t="s">
        <v>145</v>
      </c>
      <c r="D253" s="6"/>
      <c r="E253" s="6"/>
      <c r="F253" s="6"/>
      <c r="G253" s="6"/>
      <c r="H253" s="6"/>
      <c r="I253" s="6"/>
      <c r="J253" s="6"/>
      <c r="K253" s="7"/>
      <c r="L253" s="7">
        <f>L254</f>
        <v>18125009</v>
      </c>
      <c r="M253" s="7">
        <f>M254</f>
        <v>17188513</v>
      </c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>
        <f>AA254</f>
        <v>13249857.76</v>
      </c>
      <c r="AB253" s="7"/>
      <c r="AC253" s="7"/>
      <c r="AD253" s="19">
        <f t="shared" si="10"/>
        <v>77.085538231259449</v>
      </c>
    </row>
    <row r="254" spans="1:30" x14ac:dyDescent="0.2">
      <c r="A254" s="5" t="s">
        <v>109</v>
      </c>
      <c r="B254" s="6" t="s">
        <v>173</v>
      </c>
      <c r="C254" s="6" t="s">
        <v>145</v>
      </c>
      <c r="D254" s="6" t="s">
        <v>110</v>
      </c>
      <c r="E254" s="6"/>
      <c r="F254" s="6"/>
      <c r="G254" s="6"/>
      <c r="H254" s="6"/>
      <c r="I254" s="6"/>
      <c r="J254" s="6"/>
      <c r="K254" s="7">
        <v>0</v>
      </c>
      <c r="L254" s="7">
        <f>L255+L267+L270+L274+L278</f>
        <v>18125009</v>
      </c>
      <c r="M254" s="7">
        <v>17188513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0</v>
      </c>
      <c r="AA254" s="7">
        <v>13249857.76</v>
      </c>
      <c r="AB254" s="7">
        <v>0</v>
      </c>
      <c r="AC254" s="7">
        <v>0</v>
      </c>
      <c r="AD254" s="19">
        <f t="shared" si="10"/>
        <v>77.085538231259449</v>
      </c>
    </row>
    <row r="255" spans="1:30" ht="25.5" x14ac:dyDescent="0.2">
      <c r="A255" s="5" t="s">
        <v>25</v>
      </c>
      <c r="B255" s="6" t="s">
        <v>173</v>
      </c>
      <c r="C255" s="6" t="s">
        <v>145</v>
      </c>
      <c r="D255" s="6" t="s">
        <v>110</v>
      </c>
      <c r="E255" s="6" t="s">
        <v>146</v>
      </c>
      <c r="F255" s="6"/>
      <c r="G255" s="6"/>
      <c r="H255" s="6"/>
      <c r="I255" s="6"/>
      <c r="J255" s="6"/>
      <c r="K255" s="7">
        <v>0</v>
      </c>
      <c r="L255" s="7">
        <v>3160000</v>
      </c>
      <c r="M255" s="7">
        <v>3160000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2249823.0099999998</v>
      </c>
      <c r="AB255" s="7">
        <v>0</v>
      </c>
      <c r="AC255" s="7">
        <v>0</v>
      </c>
      <c r="AD255" s="19">
        <f t="shared" si="10"/>
        <v>71.196930696202514</v>
      </c>
    </row>
    <row r="256" spans="1:30" ht="52.5" customHeight="1" x14ac:dyDescent="0.2">
      <c r="A256" s="5" t="s">
        <v>6</v>
      </c>
      <c r="B256" s="6" t="s">
        <v>173</v>
      </c>
      <c r="C256" s="6" t="s">
        <v>145</v>
      </c>
      <c r="D256" s="6" t="s">
        <v>110</v>
      </c>
      <c r="E256" s="6" t="s">
        <v>146</v>
      </c>
      <c r="F256" s="6" t="s">
        <v>7</v>
      </c>
      <c r="G256" s="6"/>
      <c r="H256" s="6"/>
      <c r="I256" s="6"/>
      <c r="J256" s="6"/>
      <c r="K256" s="7">
        <v>0</v>
      </c>
      <c r="L256" s="7">
        <v>3160000</v>
      </c>
      <c r="M256" s="7">
        <v>2702000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2102887.9700000002</v>
      </c>
      <c r="AB256" s="7">
        <v>0</v>
      </c>
      <c r="AC256" s="7">
        <v>0</v>
      </c>
      <c r="AD256" s="19">
        <f t="shared" si="10"/>
        <v>77.82708993338268</v>
      </c>
    </row>
    <row r="257" spans="1:30" ht="25.5" x14ac:dyDescent="0.2">
      <c r="A257" s="5" t="s">
        <v>8</v>
      </c>
      <c r="B257" s="6" t="s">
        <v>173</v>
      </c>
      <c r="C257" s="6" t="s">
        <v>145</v>
      </c>
      <c r="D257" s="6" t="s">
        <v>110</v>
      </c>
      <c r="E257" s="6" t="s">
        <v>146</v>
      </c>
      <c r="F257" s="6" t="s">
        <v>9</v>
      </c>
      <c r="G257" s="6"/>
      <c r="H257" s="6"/>
      <c r="I257" s="6"/>
      <c r="J257" s="6"/>
      <c r="K257" s="7">
        <v>0</v>
      </c>
      <c r="L257" s="7">
        <v>2702000</v>
      </c>
      <c r="M257" s="7">
        <v>2702000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2102887.9700000002</v>
      </c>
      <c r="AB257" s="7">
        <v>0</v>
      </c>
      <c r="AC257" s="7">
        <v>0</v>
      </c>
      <c r="AD257" s="19">
        <f t="shared" si="10"/>
        <v>77.82708993338268</v>
      </c>
    </row>
    <row r="258" spans="1:30" ht="38.25" x14ac:dyDescent="0.2">
      <c r="A258" s="5" t="s">
        <v>10</v>
      </c>
      <c r="B258" s="6" t="s">
        <v>173</v>
      </c>
      <c r="C258" s="6" t="s">
        <v>145</v>
      </c>
      <c r="D258" s="6" t="s">
        <v>110</v>
      </c>
      <c r="E258" s="6" t="s">
        <v>146</v>
      </c>
      <c r="F258" s="6" t="s">
        <v>11</v>
      </c>
      <c r="G258" s="6"/>
      <c r="H258" s="6"/>
      <c r="I258" s="6"/>
      <c r="J258" s="6"/>
      <c r="K258" s="7">
        <v>0</v>
      </c>
      <c r="L258" s="7"/>
      <c r="M258" s="7">
        <v>2682000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2095987.97</v>
      </c>
      <c r="AB258" s="7">
        <v>1662400</v>
      </c>
      <c r="AC258" s="7">
        <v>1616840.57</v>
      </c>
      <c r="AD258" s="19">
        <f t="shared" si="10"/>
        <v>78.150185309470544</v>
      </c>
    </row>
    <row r="259" spans="1:30" ht="30.75" customHeight="1" x14ac:dyDescent="0.2">
      <c r="A259" s="5" t="s">
        <v>12</v>
      </c>
      <c r="B259" s="6" t="s">
        <v>173</v>
      </c>
      <c r="C259" s="6" t="s">
        <v>145</v>
      </c>
      <c r="D259" s="6" t="s">
        <v>110</v>
      </c>
      <c r="E259" s="6" t="s">
        <v>146</v>
      </c>
      <c r="F259" s="6" t="s">
        <v>13</v>
      </c>
      <c r="G259" s="6"/>
      <c r="H259" s="6"/>
      <c r="I259" s="6"/>
      <c r="J259" s="6"/>
      <c r="K259" s="7">
        <v>0</v>
      </c>
      <c r="L259" s="7"/>
      <c r="M259" s="7">
        <v>20000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6900</v>
      </c>
      <c r="AB259" s="7">
        <v>7200</v>
      </c>
      <c r="AC259" s="7">
        <v>6900</v>
      </c>
      <c r="AD259" s="19">
        <f t="shared" si="10"/>
        <v>34.5</v>
      </c>
    </row>
    <row r="260" spans="1:30" ht="25.5" x14ac:dyDescent="0.2">
      <c r="A260" s="5" t="s">
        <v>14</v>
      </c>
      <c r="B260" s="6" t="s">
        <v>173</v>
      </c>
      <c r="C260" s="6" t="s">
        <v>145</v>
      </c>
      <c r="D260" s="6" t="s">
        <v>110</v>
      </c>
      <c r="E260" s="6" t="s">
        <v>146</v>
      </c>
      <c r="F260" s="6" t="s">
        <v>15</v>
      </c>
      <c r="G260" s="6"/>
      <c r="H260" s="6"/>
      <c r="I260" s="6"/>
      <c r="J260" s="6"/>
      <c r="K260" s="7">
        <v>0</v>
      </c>
      <c r="L260" s="7">
        <v>443000</v>
      </c>
      <c r="M260" s="7">
        <v>443000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143360.5</v>
      </c>
      <c r="AB260" s="7">
        <v>0</v>
      </c>
      <c r="AC260" s="7">
        <v>0</v>
      </c>
      <c r="AD260" s="19">
        <f t="shared" si="10"/>
        <v>32.361286681715576</v>
      </c>
    </row>
    <row r="261" spans="1:30" ht="25.5" x14ac:dyDescent="0.2">
      <c r="A261" s="5" t="s">
        <v>16</v>
      </c>
      <c r="B261" s="6" t="s">
        <v>173</v>
      </c>
      <c r="C261" s="6" t="s">
        <v>145</v>
      </c>
      <c r="D261" s="6" t="s">
        <v>110</v>
      </c>
      <c r="E261" s="6" t="s">
        <v>146</v>
      </c>
      <c r="F261" s="6" t="s">
        <v>17</v>
      </c>
      <c r="G261" s="6"/>
      <c r="H261" s="6"/>
      <c r="I261" s="6"/>
      <c r="J261" s="6"/>
      <c r="K261" s="7">
        <v>0</v>
      </c>
      <c r="L261" s="7">
        <v>443000</v>
      </c>
      <c r="M261" s="7">
        <v>443000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143360.5</v>
      </c>
      <c r="AB261" s="7">
        <v>0</v>
      </c>
      <c r="AC261" s="7">
        <v>0</v>
      </c>
      <c r="AD261" s="19">
        <f t="shared" si="10"/>
        <v>32.361286681715576</v>
      </c>
    </row>
    <row r="262" spans="1:30" ht="25.5" x14ac:dyDescent="0.2">
      <c r="A262" s="5" t="s">
        <v>18</v>
      </c>
      <c r="B262" s="6" t="s">
        <v>173</v>
      </c>
      <c r="C262" s="6" t="s">
        <v>145</v>
      </c>
      <c r="D262" s="6" t="s">
        <v>110</v>
      </c>
      <c r="E262" s="6" t="s">
        <v>146</v>
      </c>
      <c r="F262" s="6" t="s">
        <v>19</v>
      </c>
      <c r="G262" s="6"/>
      <c r="H262" s="6"/>
      <c r="I262" s="6"/>
      <c r="J262" s="6"/>
      <c r="K262" s="7">
        <v>0</v>
      </c>
      <c r="L262" s="7"/>
      <c r="M262" s="7">
        <v>443000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143360.5</v>
      </c>
      <c r="AB262" s="7">
        <v>21700</v>
      </c>
      <c r="AC262" s="7">
        <v>21316.91</v>
      </c>
      <c r="AD262" s="19">
        <f t="shared" si="10"/>
        <v>32.361286681715576</v>
      </c>
    </row>
    <row r="263" spans="1:30" x14ac:dyDescent="0.2">
      <c r="A263" s="5" t="s">
        <v>20</v>
      </c>
      <c r="B263" s="6" t="s">
        <v>173</v>
      </c>
      <c r="C263" s="6" t="s">
        <v>145</v>
      </c>
      <c r="D263" s="6" t="s">
        <v>110</v>
      </c>
      <c r="E263" s="6" t="s">
        <v>146</v>
      </c>
      <c r="F263" s="6" t="s">
        <v>21</v>
      </c>
      <c r="G263" s="6"/>
      <c r="H263" s="6"/>
      <c r="I263" s="6"/>
      <c r="J263" s="6"/>
      <c r="K263" s="7">
        <v>0</v>
      </c>
      <c r="L263" s="7">
        <v>15000</v>
      </c>
      <c r="M263" s="7">
        <v>15000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3574.54</v>
      </c>
      <c r="AB263" s="7">
        <v>0</v>
      </c>
      <c r="AC263" s="7">
        <v>0</v>
      </c>
      <c r="AD263" s="19">
        <f t="shared" si="10"/>
        <v>23.830266666666667</v>
      </c>
    </row>
    <row r="264" spans="1:30" x14ac:dyDescent="0.2">
      <c r="A264" s="5" t="s">
        <v>125</v>
      </c>
      <c r="B264" s="6" t="s">
        <v>173</v>
      </c>
      <c r="C264" s="6" t="s">
        <v>145</v>
      </c>
      <c r="D264" s="6" t="s">
        <v>110</v>
      </c>
      <c r="E264" s="6" t="s">
        <v>146</v>
      </c>
      <c r="F264" s="6" t="s">
        <v>126</v>
      </c>
      <c r="G264" s="6"/>
      <c r="H264" s="6"/>
      <c r="I264" s="6"/>
      <c r="J264" s="6"/>
      <c r="K264" s="7"/>
      <c r="L264" s="7">
        <v>15000</v>
      </c>
      <c r="M264" s="7">
        <v>15000</v>
      </c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>
        <v>3574.54</v>
      </c>
      <c r="AB264" s="7"/>
      <c r="AC264" s="7"/>
      <c r="AD264" s="19">
        <f t="shared" si="10"/>
        <v>23.830266666666667</v>
      </c>
    </row>
    <row r="265" spans="1:30" ht="25.5" x14ac:dyDescent="0.2">
      <c r="A265" s="5" t="s">
        <v>26</v>
      </c>
      <c r="B265" s="6" t="s">
        <v>173</v>
      </c>
      <c r="C265" s="6" t="s">
        <v>145</v>
      </c>
      <c r="D265" s="6" t="s">
        <v>110</v>
      </c>
      <c r="E265" s="6" t="s">
        <v>146</v>
      </c>
      <c r="F265" s="6" t="s">
        <v>27</v>
      </c>
      <c r="G265" s="6"/>
      <c r="H265" s="6"/>
      <c r="I265" s="6"/>
      <c r="J265" s="6"/>
      <c r="K265" s="7">
        <v>0</v>
      </c>
      <c r="L265" s="7">
        <v>8000</v>
      </c>
      <c r="M265" s="7">
        <v>8000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19">
        <f t="shared" si="10"/>
        <v>0</v>
      </c>
    </row>
    <row r="266" spans="1:30" x14ac:dyDescent="0.2">
      <c r="A266" s="5" t="s">
        <v>22</v>
      </c>
      <c r="B266" s="6" t="s">
        <v>173</v>
      </c>
      <c r="C266" s="6" t="s">
        <v>145</v>
      </c>
      <c r="D266" s="6" t="s">
        <v>110</v>
      </c>
      <c r="E266" s="6" t="s">
        <v>146</v>
      </c>
      <c r="F266" s="6" t="s">
        <v>23</v>
      </c>
      <c r="G266" s="6"/>
      <c r="H266" s="6"/>
      <c r="I266" s="6"/>
      <c r="J266" s="6"/>
      <c r="K266" s="7">
        <v>0</v>
      </c>
      <c r="L266" s="7">
        <v>7000</v>
      </c>
      <c r="M266" s="7">
        <v>7000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3574.54</v>
      </c>
      <c r="AB266" s="7">
        <v>3700</v>
      </c>
      <c r="AC266" s="7">
        <v>3574.54</v>
      </c>
      <c r="AD266" s="19">
        <f t="shared" si="10"/>
        <v>51.064857142857143</v>
      </c>
    </row>
    <row r="267" spans="1:30" ht="63.75" x14ac:dyDescent="0.2">
      <c r="A267" s="5" t="s">
        <v>116</v>
      </c>
      <c r="B267" s="6" t="s">
        <v>173</v>
      </c>
      <c r="C267" s="6" t="s">
        <v>145</v>
      </c>
      <c r="D267" s="6" t="s">
        <v>110</v>
      </c>
      <c r="E267" s="6" t="s">
        <v>183</v>
      </c>
      <c r="F267" s="6"/>
      <c r="G267" s="6"/>
      <c r="H267" s="6"/>
      <c r="I267" s="6"/>
      <c r="J267" s="6"/>
      <c r="K267" s="7">
        <v>0</v>
      </c>
      <c r="L267" s="7">
        <v>139920</v>
      </c>
      <c r="M267" s="7">
        <v>139920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73935</v>
      </c>
      <c r="AB267" s="7">
        <v>73935</v>
      </c>
      <c r="AC267" s="7">
        <v>73935</v>
      </c>
      <c r="AD267" s="19">
        <f t="shared" si="10"/>
        <v>52.840909090909093</v>
      </c>
    </row>
    <row r="268" spans="1:30" x14ac:dyDescent="0.2">
      <c r="A268" s="5" t="s">
        <v>112</v>
      </c>
      <c r="B268" s="6" t="s">
        <v>173</v>
      </c>
      <c r="C268" s="6" t="s">
        <v>145</v>
      </c>
      <c r="D268" s="6" t="s">
        <v>110</v>
      </c>
      <c r="E268" s="6" t="s">
        <v>183</v>
      </c>
      <c r="F268" s="6" t="s">
        <v>113</v>
      </c>
      <c r="G268" s="6"/>
      <c r="H268" s="6"/>
      <c r="I268" s="6"/>
      <c r="J268" s="6"/>
      <c r="K268" s="7">
        <v>0</v>
      </c>
      <c r="L268" s="7">
        <v>139920</v>
      </c>
      <c r="M268" s="7">
        <v>139920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73935</v>
      </c>
      <c r="AB268" s="7">
        <v>73935</v>
      </c>
      <c r="AC268" s="7">
        <v>73935</v>
      </c>
      <c r="AD268" s="19">
        <f t="shared" si="10"/>
        <v>52.840909090909093</v>
      </c>
    </row>
    <row r="269" spans="1:30" x14ac:dyDescent="0.2">
      <c r="A269" s="5" t="s">
        <v>114</v>
      </c>
      <c r="B269" s="6" t="s">
        <v>173</v>
      </c>
      <c r="C269" s="6" t="s">
        <v>145</v>
      </c>
      <c r="D269" s="6" t="s">
        <v>110</v>
      </c>
      <c r="E269" s="6" t="s">
        <v>183</v>
      </c>
      <c r="F269" s="6" t="s">
        <v>115</v>
      </c>
      <c r="G269" s="6"/>
      <c r="H269" s="6"/>
      <c r="I269" s="6"/>
      <c r="J269" s="6"/>
      <c r="K269" s="7">
        <v>0</v>
      </c>
      <c r="L269" s="7">
        <v>139920</v>
      </c>
      <c r="M269" s="7">
        <v>139920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73935</v>
      </c>
      <c r="AB269" s="7">
        <v>73935</v>
      </c>
      <c r="AC269" s="7">
        <v>73935</v>
      </c>
      <c r="AD269" s="19">
        <f t="shared" si="10"/>
        <v>52.840909090909093</v>
      </c>
    </row>
    <row r="270" spans="1:30" x14ac:dyDescent="0.2">
      <c r="A270" s="5" t="s">
        <v>117</v>
      </c>
      <c r="B270" s="6" t="s">
        <v>173</v>
      </c>
      <c r="C270" s="6" t="s">
        <v>145</v>
      </c>
      <c r="D270" s="6" t="s">
        <v>110</v>
      </c>
      <c r="E270" s="6" t="s">
        <v>202</v>
      </c>
      <c r="F270" s="6"/>
      <c r="G270" s="6"/>
      <c r="H270" s="6"/>
      <c r="I270" s="6"/>
      <c r="J270" s="6"/>
      <c r="K270" s="7">
        <v>0</v>
      </c>
      <c r="L270" s="7">
        <v>3424000</v>
      </c>
      <c r="M270" s="7">
        <v>3424000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2636479</v>
      </c>
      <c r="AB270" s="7">
        <v>2636479</v>
      </c>
      <c r="AC270" s="7">
        <v>2636479</v>
      </c>
      <c r="AD270" s="19">
        <f t="shared" si="10"/>
        <v>76.999970794392524</v>
      </c>
    </row>
    <row r="271" spans="1:30" x14ac:dyDescent="0.2">
      <c r="A271" s="5" t="s">
        <v>112</v>
      </c>
      <c r="B271" s="6" t="s">
        <v>173</v>
      </c>
      <c r="C271" s="6" t="s">
        <v>145</v>
      </c>
      <c r="D271" s="6" t="s">
        <v>110</v>
      </c>
      <c r="E271" s="6" t="s">
        <v>202</v>
      </c>
      <c r="F271" s="6" t="s">
        <v>113</v>
      </c>
      <c r="G271" s="6"/>
      <c r="H271" s="6"/>
      <c r="I271" s="6"/>
      <c r="J271" s="6"/>
      <c r="K271" s="7">
        <v>0</v>
      </c>
      <c r="L271" s="7">
        <v>3424000</v>
      </c>
      <c r="M271" s="7">
        <v>3424000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2636479</v>
      </c>
      <c r="AB271" s="7">
        <v>2636479</v>
      </c>
      <c r="AC271" s="7">
        <v>2636479</v>
      </c>
      <c r="AD271" s="19">
        <f t="shared" si="10"/>
        <v>76.999970794392524</v>
      </c>
    </row>
    <row r="272" spans="1:30" x14ac:dyDescent="0.2">
      <c r="A272" s="5" t="s">
        <v>213</v>
      </c>
      <c r="B272" s="6" t="s">
        <v>173</v>
      </c>
      <c r="C272" s="6" t="s">
        <v>145</v>
      </c>
      <c r="D272" s="6" t="s">
        <v>110</v>
      </c>
      <c r="E272" s="6" t="s">
        <v>202</v>
      </c>
      <c r="F272" s="6" t="s">
        <v>212</v>
      </c>
      <c r="G272" s="6"/>
      <c r="H272" s="6"/>
      <c r="I272" s="6"/>
      <c r="J272" s="6"/>
      <c r="K272" s="7"/>
      <c r="L272" s="7">
        <v>3424000</v>
      </c>
      <c r="M272" s="7">
        <v>3424000</v>
      </c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>
        <v>2636479</v>
      </c>
      <c r="AB272" s="7"/>
      <c r="AC272" s="7"/>
      <c r="AD272" s="19">
        <f t="shared" si="10"/>
        <v>76.999970794392524</v>
      </c>
    </row>
    <row r="273" spans="1:30" ht="25.5" x14ac:dyDescent="0.2">
      <c r="A273" s="5" t="s">
        <v>118</v>
      </c>
      <c r="B273" s="6" t="s">
        <v>173</v>
      </c>
      <c r="C273" s="6" t="s">
        <v>145</v>
      </c>
      <c r="D273" s="6" t="s">
        <v>110</v>
      </c>
      <c r="E273" s="6" t="s">
        <v>202</v>
      </c>
      <c r="F273" s="6" t="s">
        <v>119</v>
      </c>
      <c r="G273" s="6"/>
      <c r="H273" s="6"/>
      <c r="I273" s="6"/>
      <c r="J273" s="6"/>
      <c r="K273" s="7">
        <v>0</v>
      </c>
      <c r="L273" s="7">
        <v>3424000</v>
      </c>
      <c r="M273" s="7">
        <v>3424000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2636479</v>
      </c>
      <c r="AB273" s="7">
        <v>2636479</v>
      </c>
      <c r="AC273" s="7">
        <v>2636479</v>
      </c>
      <c r="AD273" s="19">
        <f t="shared" si="10"/>
        <v>76.999970794392524</v>
      </c>
    </row>
    <row r="274" spans="1:30" ht="25.5" x14ac:dyDescent="0.2">
      <c r="A274" s="5" t="s">
        <v>120</v>
      </c>
      <c r="B274" s="6" t="s">
        <v>173</v>
      </c>
      <c r="C274" s="6" t="s">
        <v>145</v>
      </c>
      <c r="D274" s="6" t="s">
        <v>110</v>
      </c>
      <c r="E274" s="6" t="s">
        <v>203</v>
      </c>
      <c r="F274" s="6"/>
      <c r="G274" s="6"/>
      <c r="H274" s="6"/>
      <c r="I274" s="6"/>
      <c r="J274" s="6"/>
      <c r="K274" s="7">
        <v>0</v>
      </c>
      <c r="L274" s="7">
        <v>10915000</v>
      </c>
      <c r="M274" s="7">
        <v>10023500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7958801</v>
      </c>
      <c r="AB274" s="7">
        <v>7958801</v>
      </c>
      <c r="AC274" s="7">
        <v>7958801</v>
      </c>
      <c r="AD274" s="19">
        <f t="shared" si="10"/>
        <v>79.401416670823565</v>
      </c>
    </row>
    <row r="275" spans="1:30" x14ac:dyDescent="0.2">
      <c r="A275" s="5" t="s">
        <v>112</v>
      </c>
      <c r="B275" s="6" t="s">
        <v>173</v>
      </c>
      <c r="C275" s="6" t="s">
        <v>145</v>
      </c>
      <c r="D275" s="6" t="s">
        <v>110</v>
      </c>
      <c r="E275" s="6" t="s">
        <v>203</v>
      </c>
      <c r="F275" s="6" t="s">
        <v>113</v>
      </c>
      <c r="G275" s="6"/>
      <c r="H275" s="6"/>
      <c r="I275" s="6"/>
      <c r="J275" s="6"/>
      <c r="K275" s="7">
        <v>0</v>
      </c>
      <c r="L275" s="7">
        <v>10915000</v>
      </c>
      <c r="M275" s="7">
        <v>10023500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7958801</v>
      </c>
      <c r="AB275" s="7">
        <v>7958801</v>
      </c>
      <c r="AC275" s="7">
        <v>7958801</v>
      </c>
      <c r="AD275" s="19">
        <f t="shared" si="10"/>
        <v>79.401416670823565</v>
      </c>
    </row>
    <row r="276" spans="1:30" x14ac:dyDescent="0.2">
      <c r="A276" s="5" t="s">
        <v>213</v>
      </c>
      <c r="B276" s="6" t="s">
        <v>173</v>
      </c>
      <c r="C276" s="6" t="s">
        <v>145</v>
      </c>
      <c r="D276" s="6" t="s">
        <v>110</v>
      </c>
      <c r="E276" s="6" t="s">
        <v>203</v>
      </c>
      <c r="F276" s="6" t="s">
        <v>212</v>
      </c>
      <c r="G276" s="6"/>
      <c r="H276" s="6"/>
      <c r="I276" s="6"/>
      <c r="J276" s="6"/>
      <c r="K276" s="7"/>
      <c r="L276" s="7">
        <v>10915000</v>
      </c>
      <c r="M276" s="7">
        <v>10023500</v>
      </c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>
        <v>7958801</v>
      </c>
      <c r="AB276" s="7"/>
      <c r="AC276" s="7"/>
      <c r="AD276" s="19">
        <f t="shared" si="10"/>
        <v>79.401416670823565</v>
      </c>
    </row>
    <row r="277" spans="1:30" x14ac:dyDescent="0.2">
      <c r="A277" s="5" t="s">
        <v>121</v>
      </c>
      <c r="B277" s="6" t="s">
        <v>173</v>
      </c>
      <c r="C277" s="6" t="s">
        <v>145</v>
      </c>
      <c r="D277" s="6" t="s">
        <v>110</v>
      </c>
      <c r="E277" s="6" t="s">
        <v>203</v>
      </c>
      <c r="F277" s="6" t="s">
        <v>122</v>
      </c>
      <c r="G277" s="6"/>
      <c r="H277" s="6"/>
      <c r="I277" s="6"/>
      <c r="J277" s="6"/>
      <c r="K277" s="7">
        <v>0</v>
      </c>
      <c r="L277" s="7">
        <v>10915000</v>
      </c>
      <c r="M277" s="7">
        <v>10023500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7958801</v>
      </c>
      <c r="AB277" s="7">
        <v>7958801</v>
      </c>
      <c r="AC277" s="7">
        <v>7958801</v>
      </c>
      <c r="AD277" s="19">
        <f t="shared" si="10"/>
        <v>79.401416670823565</v>
      </c>
    </row>
    <row r="278" spans="1:30" ht="38.25" x14ac:dyDescent="0.2">
      <c r="A278" s="5" t="s">
        <v>111</v>
      </c>
      <c r="B278" s="6" t="s">
        <v>173</v>
      </c>
      <c r="C278" s="6" t="s">
        <v>145</v>
      </c>
      <c r="D278" s="6" t="s">
        <v>110</v>
      </c>
      <c r="E278" s="6" t="s">
        <v>164</v>
      </c>
      <c r="F278" s="6"/>
      <c r="G278" s="6"/>
      <c r="H278" s="6"/>
      <c r="I278" s="6"/>
      <c r="J278" s="6"/>
      <c r="K278" s="7">
        <v>0</v>
      </c>
      <c r="L278" s="7">
        <v>486089</v>
      </c>
      <c r="M278" s="7">
        <v>441093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330819.75</v>
      </c>
      <c r="AB278" s="7">
        <v>330819.75</v>
      </c>
      <c r="AC278" s="7">
        <v>330819.75</v>
      </c>
      <c r="AD278" s="19">
        <f t="shared" si="10"/>
        <v>75</v>
      </c>
    </row>
    <row r="279" spans="1:30" x14ac:dyDescent="0.2">
      <c r="A279" s="5" t="s">
        <v>112</v>
      </c>
      <c r="B279" s="6" t="s">
        <v>173</v>
      </c>
      <c r="C279" s="6" t="s">
        <v>145</v>
      </c>
      <c r="D279" s="6" t="s">
        <v>110</v>
      </c>
      <c r="E279" s="6" t="s">
        <v>164</v>
      </c>
      <c r="F279" s="6" t="s">
        <v>113</v>
      </c>
      <c r="G279" s="6"/>
      <c r="H279" s="6"/>
      <c r="I279" s="6"/>
      <c r="J279" s="6"/>
      <c r="K279" s="7">
        <v>0</v>
      </c>
      <c r="L279" s="7">
        <v>486089</v>
      </c>
      <c r="M279" s="7">
        <v>441093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330819.75</v>
      </c>
      <c r="AB279" s="7">
        <v>330819.75</v>
      </c>
      <c r="AC279" s="7">
        <v>330819.75</v>
      </c>
      <c r="AD279" s="19">
        <f t="shared" si="10"/>
        <v>75</v>
      </c>
    </row>
    <row r="280" spans="1:30" x14ac:dyDescent="0.2">
      <c r="A280" s="5" t="s">
        <v>114</v>
      </c>
      <c r="B280" s="6" t="s">
        <v>173</v>
      </c>
      <c r="C280" s="6" t="s">
        <v>145</v>
      </c>
      <c r="D280" s="6" t="s">
        <v>110</v>
      </c>
      <c r="E280" s="6" t="s">
        <v>164</v>
      </c>
      <c r="F280" s="6" t="s">
        <v>115</v>
      </c>
      <c r="G280" s="6"/>
      <c r="H280" s="6"/>
      <c r="I280" s="6"/>
      <c r="J280" s="6"/>
      <c r="K280" s="7">
        <v>0</v>
      </c>
      <c r="L280" s="7">
        <v>486089</v>
      </c>
      <c r="M280" s="7">
        <v>441093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330819.75</v>
      </c>
      <c r="AB280" s="7">
        <v>330819.75</v>
      </c>
      <c r="AC280" s="7">
        <v>330819.75</v>
      </c>
      <c r="AD280" s="19">
        <f t="shared" si="10"/>
        <v>75</v>
      </c>
    </row>
    <row r="281" spans="1:30" x14ac:dyDescent="0.2">
      <c r="A281" s="5" t="s">
        <v>174</v>
      </c>
      <c r="B281" s="6" t="s">
        <v>177</v>
      </c>
      <c r="C281" s="6" t="s">
        <v>145</v>
      </c>
      <c r="D281" s="6"/>
      <c r="E281" s="6"/>
      <c r="F281" s="6"/>
      <c r="G281" s="6"/>
      <c r="H281" s="6"/>
      <c r="I281" s="6"/>
      <c r="J281" s="6"/>
      <c r="K281" s="7"/>
      <c r="L281" s="7">
        <v>900000</v>
      </c>
      <c r="M281" s="7">
        <f>M282+M293</f>
        <v>1137000</v>
      </c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>
        <f>AA282+AA293</f>
        <v>946539.28</v>
      </c>
      <c r="AB281" s="7"/>
      <c r="AC281" s="7"/>
      <c r="AD281" s="19">
        <f t="shared" si="10"/>
        <v>83.248837291116971</v>
      </c>
    </row>
    <row r="282" spans="1:30" ht="25.5" x14ac:dyDescent="0.2">
      <c r="A282" s="5" t="s">
        <v>175</v>
      </c>
      <c r="B282" s="6" t="s">
        <v>177</v>
      </c>
      <c r="C282" s="6" t="s">
        <v>145</v>
      </c>
      <c r="D282" s="6" t="s">
        <v>5</v>
      </c>
      <c r="E282" s="6" t="s">
        <v>176</v>
      </c>
      <c r="F282" s="6"/>
      <c r="G282" s="6"/>
      <c r="H282" s="6"/>
      <c r="I282" s="6"/>
      <c r="J282" s="6"/>
      <c r="K282" s="7"/>
      <c r="L282" s="7">
        <v>400000</v>
      </c>
      <c r="M282" s="7">
        <v>400000</v>
      </c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>
        <v>323547.31</v>
      </c>
      <c r="AB282" s="7"/>
      <c r="AC282" s="7"/>
      <c r="AD282" s="19">
        <f t="shared" si="10"/>
        <v>80.88682750000001</v>
      </c>
    </row>
    <row r="283" spans="1:30" ht="54.75" customHeight="1" x14ac:dyDescent="0.2">
      <c r="A283" s="5" t="s">
        <v>6</v>
      </c>
      <c r="B283" s="6" t="s">
        <v>177</v>
      </c>
      <c r="C283" s="6" t="s">
        <v>145</v>
      </c>
      <c r="D283" s="6" t="s">
        <v>5</v>
      </c>
      <c r="E283" s="6" t="s">
        <v>176</v>
      </c>
      <c r="F283" s="6" t="s">
        <v>7</v>
      </c>
      <c r="G283" s="6"/>
      <c r="H283" s="6"/>
      <c r="I283" s="6"/>
      <c r="J283" s="6"/>
      <c r="K283" s="7">
        <v>0</v>
      </c>
      <c r="L283" s="7">
        <v>395822</v>
      </c>
      <c r="M283" s="7">
        <v>392151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316560.5</v>
      </c>
      <c r="AB283" s="7">
        <v>0</v>
      </c>
      <c r="AC283" s="7">
        <v>0</v>
      </c>
      <c r="AD283" s="19">
        <f t="shared" ref="AD283:AD299" si="11">AA283/M283*100</f>
        <v>80.724134325808166</v>
      </c>
    </row>
    <row r="284" spans="1:30" ht="25.5" x14ac:dyDescent="0.2">
      <c r="A284" s="5" t="s">
        <v>8</v>
      </c>
      <c r="B284" s="6" t="s">
        <v>177</v>
      </c>
      <c r="C284" s="6" t="s">
        <v>145</v>
      </c>
      <c r="D284" s="6" t="s">
        <v>5</v>
      </c>
      <c r="E284" s="6" t="s">
        <v>176</v>
      </c>
      <c r="F284" s="6" t="s">
        <v>9</v>
      </c>
      <c r="G284" s="6"/>
      <c r="H284" s="6"/>
      <c r="I284" s="6"/>
      <c r="J284" s="6"/>
      <c r="K284" s="7">
        <v>0</v>
      </c>
      <c r="L284" s="7">
        <v>395822</v>
      </c>
      <c r="M284" s="7">
        <v>392151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316560.5</v>
      </c>
      <c r="AB284" s="7">
        <v>0</v>
      </c>
      <c r="AC284" s="7">
        <v>0</v>
      </c>
      <c r="AD284" s="19">
        <f t="shared" si="11"/>
        <v>80.724134325808166</v>
      </c>
    </row>
    <row r="285" spans="1:30" ht="38.25" x14ac:dyDescent="0.2">
      <c r="A285" s="5" t="s">
        <v>10</v>
      </c>
      <c r="B285" s="6" t="s">
        <v>177</v>
      </c>
      <c r="C285" s="6" t="s">
        <v>145</v>
      </c>
      <c r="D285" s="6" t="s">
        <v>5</v>
      </c>
      <c r="E285" s="6" t="s">
        <v>176</v>
      </c>
      <c r="F285" s="6" t="s">
        <v>11</v>
      </c>
      <c r="G285" s="6"/>
      <c r="H285" s="6"/>
      <c r="I285" s="6"/>
      <c r="J285" s="6"/>
      <c r="K285" s="7">
        <v>0</v>
      </c>
      <c r="L285" s="7"/>
      <c r="M285" s="7">
        <v>390561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315765.5</v>
      </c>
      <c r="AB285" s="7">
        <v>252146</v>
      </c>
      <c r="AC285" s="7">
        <v>248563.71</v>
      </c>
      <c r="AD285" s="19">
        <f t="shared" si="11"/>
        <v>80.849214335276685</v>
      </c>
    </row>
    <row r="286" spans="1:30" ht="38.25" x14ac:dyDescent="0.2">
      <c r="A286" s="5" t="s">
        <v>12</v>
      </c>
      <c r="B286" s="6" t="s">
        <v>177</v>
      </c>
      <c r="C286" s="6" t="s">
        <v>145</v>
      </c>
      <c r="D286" s="6" t="s">
        <v>5</v>
      </c>
      <c r="E286" s="6" t="s">
        <v>176</v>
      </c>
      <c r="F286" s="6" t="s">
        <v>13</v>
      </c>
      <c r="G286" s="6"/>
      <c r="H286" s="6"/>
      <c r="I286" s="6"/>
      <c r="J286" s="6"/>
      <c r="K286" s="7">
        <v>0</v>
      </c>
      <c r="L286" s="7"/>
      <c r="M286" s="7">
        <v>1590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795</v>
      </c>
      <c r="AB286" s="7">
        <v>1590</v>
      </c>
      <c r="AC286" s="7">
        <v>795</v>
      </c>
      <c r="AD286" s="19">
        <f t="shared" si="11"/>
        <v>50</v>
      </c>
    </row>
    <row r="287" spans="1:30" ht="25.5" x14ac:dyDescent="0.2">
      <c r="A287" s="5" t="s">
        <v>14</v>
      </c>
      <c r="B287" s="6" t="s">
        <v>177</v>
      </c>
      <c r="C287" s="6" t="s">
        <v>145</v>
      </c>
      <c r="D287" s="6" t="s">
        <v>5</v>
      </c>
      <c r="E287" s="6" t="s">
        <v>176</v>
      </c>
      <c r="F287" s="6" t="s">
        <v>15</v>
      </c>
      <c r="G287" s="6"/>
      <c r="H287" s="6"/>
      <c r="I287" s="6"/>
      <c r="J287" s="6"/>
      <c r="K287" s="7">
        <v>0</v>
      </c>
      <c r="L287" s="7">
        <v>4178</v>
      </c>
      <c r="M287" s="7">
        <v>7560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6986.81</v>
      </c>
      <c r="AB287" s="7">
        <v>0</v>
      </c>
      <c r="AC287" s="7">
        <v>0</v>
      </c>
      <c r="AD287" s="19">
        <f t="shared" si="11"/>
        <v>92.418121693121705</v>
      </c>
    </row>
    <row r="288" spans="1:30" ht="25.5" x14ac:dyDescent="0.2">
      <c r="A288" s="5" t="s">
        <v>16</v>
      </c>
      <c r="B288" s="6" t="s">
        <v>177</v>
      </c>
      <c r="C288" s="6" t="s">
        <v>145</v>
      </c>
      <c r="D288" s="6" t="s">
        <v>5</v>
      </c>
      <c r="E288" s="6" t="s">
        <v>176</v>
      </c>
      <c r="F288" s="6" t="s">
        <v>17</v>
      </c>
      <c r="G288" s="6"/>
      <c r="H288" s="6"/>
      <c r="I288" s="6"/>
      <c r="J288" s="6"/>
      <c r="K288" s="7">
        <v>0</v>
      </c>
      <c r="L288" s="7">
        <v>4178</v>
      </c>
      <c r="M288" s="7">
        <v>7560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6986.81</v>
      </c>
      <c r="AB288" s="7">
        <v>0</v>
      </c>
      <c r="AC288" s="7">
        <v>0</v>
      </c>
      <c r="AD288" s="19">
        <f t="shared" si="11"/>
        <v>92.418121693121705</v>
      </c>
    </row>
    <row r="289" spans="1:30" ht="25.5" x14ac:dyDescent="0.2">
      <c r="A289" s="5" t="s">
        <v>18</v>
      </c>
      <c r="B289" s="6" t="s">
        <v>177</v>
      </c>
      <c r="C289" s="6" t="s">
        <v>145</v>
      </c>
      <c r="D289" s="6" t="s">
        <v>5</v>
      </c>
      <c r="E289" s="6" t="s">
        <v>176</v>
      </c>
      <c r="F289" s="6" t="s">
        <v>19</v>
      </c>
      <c r="G289" s="6"/>
      <c r="H289" s="6"/>
      <c r="I289" s="6"/>
      <c r="J289" s="6"/>
      <c r="K289" s="7">
        <v>0</v>
      </c>
      <c r="L289" s="7"/>
      <c r="M289" s="7">
        <v>7560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6986.81</v>
      </c>
      <c r="AB289" s="7">
        <v>6463</v>
      </c>
      <c r="AC289" s="7">
        <v>6463</v>
      </c>
      <c r="AD289" s="19">
        <f t="shared" si="11"/>
        <v>92.418121693121705</v>
      </c>
    </row>
    <row r="290" spans="1:30" x14ac:dyDescent="0.2">
      <c r="A290" s="5" t="s">
        <v>20</v>
      </c>
      <c r="B290" s="6" t="s">
        <v>177</v>
      </c>
      <c r="C290" s="6" t="s">
        <v>145</v>
      </c>
      <c r="D290" s="6" t="s">
        <v>5</v>
      </c>
      <c r="E290" s="6" t="s">
        <v>176</v>
      </c>
      <c r="F290" s="6" t="s">
        <v>21</v>
      </c>
      <c r="G290" s="6"/>
      <c r="H290" s="6"/>
      <c r="I290" s="6"/>
      <c r="J290" s="6"/>
      <c r="K290" s="7">
        <v>0</v>
      </c>
      <c r="L290" s="7"/>
      <c r="M290" s="7">
        <v>289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7">
        <v>0</v>
      </c>
      <c r="AA290" s="7">
        <v>287.33999999999997</v>
      </c>
      <c r="AB290" s="7">
        <v>289</v>
      </c>
      <c r="AC290" s="7">
        <v>287.33999999999997</v>
      </c>
      <c r="AD290" s="19">
        <f t="shared" si="11"/>
        <v>99.425605536332171</v>
      </c>
    </row>
    <row r="291" spans="1:30" x14ac:dyDescent="0.2">
      <c r="A291" s="5" t="s">
        <v>125</v>
      </c>
      <c r="B291" s="6" t="s">
        <v>177</v>
      </c>
      <c r="C291" s="6" t="s">
        <v>145</v>
      </c>
      <c r="D291" s="6" t="s">
        <v>5</v>
      </c>
      <c r="E291" s="6" t="s">
        <v>176</v>
      </c>
      <c r="F291" s="6" t="s">
        <v>126</v>
      </c>
      <c r="G291" s="6"/>
      <c r="H291" s="6"/>
      <c r="I291" s="6"/>
      <c r="J291" s="6"/>
      <c r="K291" s="7"/>
      <c r="L291" s="7"/>
      <c r="M291" s="7">
        <v>289</v>
      </c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>
        <v>287.33999999999997</v>
      </c>
      <c r="AB291" s="7"/>
      <c r="AC291" s="7"/>
      <c r="AD291" s="19">
        <f t="shared" si="11"/>
        <v>99.425605536332171</v>
      </c>
    </row>
    <row r="292" spans="1:30" x14ac:dyDescent="0.2">
      <c r="A292" s="5" t="s">
        <v>22</v>
      </c>
      <c r="B292" s="6" t="s">
        <v>177</v>
      </c>
      <c r="C292" s="6" t="s">
        <v>145</v>
      </c>
      <c r="D292" s="6" t="s">
        <v>5</v>
      </c>
      <c r="E292" s="6" t="s">
        <v>176</v>
      </c>
      <c r="F292" s="6" t="s">
        <v>23</v>
      </c>
      <c r="G292" s="6"/>
      <c r="H292" s="6"/>
      <c r="I292" s="6"/>
      <c r="J292" s="6"/>
      <c r="K292" s="7">
        <v>0</v>
      </c>
      <c r="L292" s="7"/>
      <c r="M292" s="7">
        <v>289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287.33999999999997</v>
      </c>
      <c r="AB292" s="7">
        <v>289</v>
      </c>
      <c r="AC292" s="7">
        <v>287.33999999999997</v>
      </c>
      <c r="AD292" s="19">
        <f t="shared" si="11"/>
        <v>99.425605536332171</v>
      </c>
    </row>
    <row r="293" spans="1:30" x14ac:dyDescent="0.2">
      <c r="A293" s="5" t="s">
        <v>44</v>
      </c>
      <c r="B293" s="6" t="s">
        <v>177</v>
      </c>
      <c r="C293" s="6" t="s">
        <v>145</v>
      </c>
      <c r="D293" s="6" t="s">
        <v>5</v>
      </c>
      <c r="E293" s="6" t="s">
        <v>178</v>
      </c>
      <c r="F293" s="6"/>
      <c r="G293" s="6"/>
      <c r="H293" s="6"/>
      <c r="I293" s="6"/>
      <c r="J293" s="6"/>
      <c r="K293" s="7">
        <v>0</v>
      </c>
      <c r="L293" s="7">
        <v>500000</v>
      </c>
      <c r="M293" s="7">
        <v>737000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622991.97</v>
      </c>
      <c r="AB293" s="7">
        <v>170000</v>
      </c>
      <c r="AC293" s="7">
        <v>170000</v>
      </c>
      <c r="AD293" s="19">
        <f t="shared" si="11"/>
        <v>84.530796472184534</v>
      </c>
    </row>
    <row r="294" spans="1:30" ht="25.5" x14ac:dyDescent="0.2">
      <c r="A294" s="5" t="s">
        <v>14</v>
      </c>
      <c r="B294" s="6" t="s">
        <v>177</v>
      </c>
      <c r="C294" s="6" t="s">
        <v>145</v>
      </c>
      <c r="D294" s="6" t="s">
        <v>5</v>
      </c>
      <c r="E294" s="6" t="s">
        <v>178</v>
      </c>
      <c r="F294" s="6" t="s">
        <v>15</v>
      </c>
      <c r="G294" s="6"/>
      <c r="H294" s="6"/>
      <c r="I294" s="6"/>
      <c r="J294" s="6"/>
      <c r="K294" s="7">
        <v>0</v>
      </c>
      <c r="L294" s="7"/>
      <c r="M294" s="7">
        <v>170000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170000</v>
      </c>
      <c r="AB294" s="7">
        <v>170000</v>
      </c>
      <c r="AC294" s="7">
        <v>170000</v>
      </c>
      <c r="AD294" s="19">
        <f t="shared" si="11"/>
        <v>100</v>
      </c>
    </row>
    <row r="295" spans="1:30" ht="25.5" x14ac:dyDescent="0.2">
      <c r="A295" s="5" t="s">
        <v>16</v>
      </c>
      <c r="B295" s="6" t="s">
        <v>177</v>
      </c>
      <c r="C295" s="6" t="s">
        <v>145</v>
      </c>
      <c r="D295" s="6" t="s">
        <v>5</v>
      </c>
      <c r="E295" s="6" t="s">
        <v>178</v>
      </c>
      <c r="F295" s="6" t="s">
        <v>17</v>
      </c>
      <c r="G295" s="6"/>
      <c r="H295" s="6"/>
      <c r="I295" s="6"/>
      <c r="J295" s="6"/>
      <c r="K295" s="7"/>
      <c r="L295" s="7"/>
      <c r="M295" s="7">
        <v>170000</v>
      </c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>
        <v>170000</v>
      </c>
      <c r="AB295" s="7"/>
      <c r="AC295" s="7"/>
      <c r="AD295" s="19">
        <f t="shared" si="11"/>
        <v>100</v>
      </c>
    </row>
    <row r="296" spans="1:30" ht="25.5" x14ac:dyDescent="0.2">
      <c r="A296" s="5" t="s">
        <v>18</v>
      </c>
      <c r="B296" s="6" t="s">
        <v>177</v>
      </c>
      <c r="C296" s="6" t="s">
        <v>145</v>
      </c>
      <c r="D296" s="6" t="s">
        <v>5</v>
      </c>
      <c r="E296" s="6" t="s">
        <v>178</v>
      </c>
      <c r="F296" s="6" t="s">
        <v>19</v>
      </c>
      <c r="G296" s="6"/>
      <c r="H296" s="6"/>
      <c r="I296" s="6"/>
      <c r="J296" s="6"/>
      <c r="K296" s="7">
        <v>0</v>
      </c>
      <c r="L296" s="7"/>
      <c r="M296" s="7">
        <v>170000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170000</v>
      </c>
      <c r="AB296" s="7">
        <v>170000</v>
      </c>
      <c r="AC296" s="7">
        <v>170000</v>
      </c>
      <c r="AD296" s="19">
        <f t="shared" si="11"/>
        <v>100</v>
      </c>
    </row>
    <row r="297" spans="1:30" x14ac:dyDescent="0.2">
      <c r="A297" s="5" t="s">
        <v>44</v>
      </c>
      <c r="B297" s="6" t="s">
        <v>177</v>
      </c>
      <c r="C297" s="6" t="s">
        <v>145</v>
      </c>
      <c r="D297" s="6" t="s">
        <v>5</v>
      </c>
      <c r="E297" s="6" t="s">
        <v>178</v>
      </c>
      <c r="F297" s="6"/>
      <c r="G297" s="6"/>
      <c r="H297" s="6"/>
      <c r="I297" s="6"/>
      <c r="J297" s="6"/>
      <c r="K297" s="7">
        <v>0</v>
      </c>
      <c r="L297" s="7">
        <v>500000</v>
      </c>
      <c r="M297" s="7">
        <v>567000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452991.97</v>
      </c>
      <c r="AB297" s="7">
        <v>0</v>
      </c>
      <c r="AC297" s="7">
        <v>0</v>
      </c>
      <c r="AD297" s="19">
        <f t="shared" si="11"/>
        <v>79.892763668430334</v>
      </c>
    </row>
    <row r="298" spans="1:30" x14ac:dyDescent="0.2">
      <c r="A298" s="5" t="s">
        <v>20</v>
      </c>
      <c r="B298" s="6" t="s">
        <v>177</v>
      </c>
      <c r="C298" s="6" t="s">
        <v>145</v>
      </c>
      <c r="D298" s="6" t="s">
        <v>5</v>
      </c>
      <c r="E298" s="6" t="s">
        <v>178</v>
      </c>
      <c r="F298" s="6" t="s">
        <v>21</v>
      </c>
      <c r="G298" s="6"/>
      <c r="H298" s="6"/>
      <c r="I298" s="6"/>
      <c r="J298" s="6"/>
      <c r="K298" s="7">
        <v>0</v>
      </c>
      <c r="L298" s="7">
        <v>500000</v>
      </c>
      <c r="M298" s="7">
        <v>567000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452991.97</v>
      </c>
      <c r="AB298" s="7">
        <v>0</v>
      </c>
      <c r="AC298" s="7">
        <v>0</v>
      </c>
      <c r="AD298" s="19">
        <f t="shared" si="11"/>
        <v>79.892763668430334</v>
      </c>
    </row>
    <row r="299" spans="1:30" x14ac:dyDescent="0.2">
      <c r="A299" s="5" t="s">
        <v>45</v>
      </c>
      <c r="B299" s="6" t="s">
        <v>177</v>
      </c>
      <c r="C299" s="6" t="s">
        <v>145</v>
      </c>
      <c r="D299" s="6" t="s">
        <v>5</v>
      </c>
      <c r="E299" s="6" t="s">
        <v>178</v>
      </c>
      <c r="F299" s="6" t="s">
        <v>46</v>
      </c>
      <c r="G299" s="6"/>
      <c r="H299" s="6"/>
      <c r="I299" s="6"/>
      <c r="J299" s="6"/>
      <c r="K299" s="7">
        <v>0</v>
      </c>
      <c r="L299" s="7">
        <v>500000</v>
      </c>
      <c r="M299" s="7">
        <v>567000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452991.97</v>
      </c>
      <c r="AB299" s="7">
        <v>0</v>
      </c>
      <c r="AC299" s="7">
        <v>0</v>
      </c>
      <c r="AD299" s="19">
        <f t="shared" si="11"/>
        <v>79.892763668430334</v>
      </c>
    </row>
    <row r="300" spans="1:30" x14ac:dyDescent="0.2">
      <c r="A300" s="31" t="s">
        <v>123</v>
      </c>
      <c r="B300" s="32"/>
      <c r="C300" s="32"/>
      <c r="D300" s="32"/>
      <c r="E300" s="32"/>
      <c r="F300" s="32"/>
      <c r="G300" s="32"/>
      <c r="H300" s="32"/>
      <c r="I300" s="32"/>
      <c r="J300" s="33"/>
      <c r="K300" s="9">
        <v>0</v>
      </c>
      <c r="L300" s="9">
        <f>L12+L135+L152+L241+L253+L281</f>
        <v>190606295</v>
      </c>
      <c r="M300" s="9">
        <v>202119400.25999999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9">
        <v>0</v>
      </c>
      <c r="AA300" s="9">
        <v>141009028.84</v>
      </c>
      <c r="AB300" s="9">
        <v>147747316.87</v>
      </c>
      <c r="AC300" s="9">
        <v>141009028.84</v>
      </c>
      <c r="AD300" s="19">
        <f t="shared" ref="AD300" si="12">AA300/M300*100</f>
        <v>69.765212373780287</v>
      </c>
    </row>
    <row r="301" spans="1:3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 t="s">
        <v>3</v>
      </c>
      <c r="AC301" s="1" t="s">
        <v>3</v>
      </c>
      <c r="AD301" s="1"/>
    </row>
    <row r="302" spans="1:30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11"/>
      <c r="AC302" s="11"/>
      <c r="AD302" s="11"/>
    </row>
  </sheetData>
  <mergeCells count="40">
    <mergeCell ref="A302:AA302"/>
    <mergeCell ref="AE10:AE11"/>
    <mergeCell ref="AF10:AF11"/>
    <mergeCell ref="G10:G11"/>
    <mergeCell ref="H10:H11"/>
    <mergeCell ref="I10:I11"/>
    <mergeCell ref="J10:J11"/>
    <mergeCell ref="A10:A11"/>
    <mergeCell ref="E10:E11"/>
    <mergeCell ref="F10:F11"/>
    <mergeCell ref="A300:J300"/>
    <mergeCell ref="K10:K11"/>
    <mergeCell ref="Z10:Z11"/>
    <mergeCell ref="AA10:AA11"/>
    <mergeCell ref="A8:AF8"/>
    <mergeCell ref="A9:AH9"/>
    <mergeCell ref="AH10:AH11"/>
    <mergeCell ref="AD10:AD11"/>
    <mergeCell ref="X10:X11"/>
    <mergeCell ref="Y10:Y11"/>
    <mergeCell ref="M10:M11"/>
    <mergeCell ref="D10:D11"/>
    <mergeCell ref="L10:L11"/>
    <mergeCell ref="N10:N11"/>
    <mergeCell ref="A1:AD1"/>
    <mergeCell ref="A2:AD2"/>
    <mergeCell ref="D4:AG4"/>
    <mergeCell ref="A5:AD5"/>
    <mergeCell ref="A6:AD6"/>
    <mergeCell ref="A3:AF3"/>
    <mergeCell ref="AG10:AG11"/>
    <mergeCell ref="O10:O11"/>
    <mergeCell ref="V10:V11"/>
    <mergeCell ref="W10:W11"/>
    <mergeCell ref="T10:T11"/>
    <mergeCell ref="U10:U11"/>
    <mergeCell ref="P10:P11"/>
    <mergeCell ref="Q10:Q11"/>
    <mergeCell ref="R10:R11"/>
    <mergeCell ref="S10:S11"/>
  </mergeCells>
  <pageMargins left="0.78740157480314965" right="0.19685039370078741" top="0.19685039370078741" bottom="0.19685039370078741" header="0.39370078740157483" footer="0.39370078740157483"/>
  <pageSetup paperSize="9" scale="61" fitToHeight="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40204810100000100141</vt:lpstr>
      <vt:lpstr>'40204810100000100141'!Заголовки_для_печати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cp:lastPrinted>2015-11-02T13:55:31Z</cp:lastPrinted>
  <dcterms:created xsi:type="dcterms:W3CDTF">2015-10-15T07:30:58Z</dcterms:created>
  <dcterms:modified xsi:type="dcterms:W3CDTF">2015-11-03T06:07:28Z</dcterms:modified>
</cp:coreProperties>
</file>