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5480" windowHeight="10170" firstSheet="16" activeTab="20"/>
  </bookViews>
  <sheets>
    <sheet name="РАСХОДЫ " sheetId="1" r:id="rId1"/>
    <sheet name="ЧИСЛЕННОСТЬ" sheetId="2" r:id="rId2"/>
    <sheet name="Справка" sheetId="3" r:id="rId3"/>
    <sheet name="РАСХОДЫ 1" sheetId="7" r:id="rId4"/>
    <sheet name="ЧИСЛЕННОСТЬ 1" sheetId="5" r:id="rId5"/>
    <sheet name="СПРАВКА 1" sheetId="6" r:id="rId6"/>
    <sheet name="РАСХОДЫ 2" sheetId="30" r:id="rId7"/>
    <sheet name="Численность 2" sheetId="15" r:id="rId8"/>
    <sheet name="СПРАВКА 2" sheetId="8" r:id="rId9"/>
    <sheet name="РАСХОДЫ 3" sheetId="33" r:id="rId10"/>
    <sheet name="Численность 3" sheetId="16" r:id="rId11"/>
    <sheet name="СПРАВКА 3 " sheetId="10" r:id="rId12"/>
    <sheet name="РАСХОДЫ 4" sheetId="9" r:id="rId13"/>
    <sheet name="Численность 4" sheetId="17" r:id="rId14"/>
    <sheet name="СПРАВКА 4" sheetId="12" r:id="rId15"/>
    <sheet name="РАСХОДЫ 5" sheetId="31" r:id="rId16"/>
    <sheet name="Численность 5" sheetId="18" r:id="rId17"/>
    <sheet name="СПРАВКА 5" sheetId="13" r:id="rId18"/>
    <sheet name="РАСХОДЫ 6" sheetId="32" r:id="rId19"/>
    <sheet name="Численность 6" sheetId="19" r:id="rId20"/>
    <sheet name="СПРАВКА 6" sheetId="14" r:id="rId21"/>
    <sheet name="Лист1" sheetId="34" r:id="rId22"/>
  </sheets>
  <definedNames>
    <definedName name="_xlnm.Print_Area" localSheetId="0">'РАСХОДЫ '!$A$1:$J$50</definedName>
  </definedNames>
  <calcPr calcId="145621"/>
</workbook>
</file>

<file path=xl/calcChain.xml><?xml version="1.0" encoding="utf-8"?>
<calcChain xmlns="http://schemas.openxmlformats.org/spreadsheetml/2006/main">
  <c r="D23" i="32" l="1"/>
  <c r="J14" i="7" l="1"/>
  <c r="I32" i="1"/>
  <c r="I33" i="1"/>
  <c r="I40" i="1"/>
  <c r="J22" i="1"/>
  <c r="J23" i="1"/>
  <c r="J26" i="1"/>
  <c r="J27" i="1"/>
  <c r="J28" i="1"/>
  <c r="J29" i="1"/>
  <c r="J30" i="1"/>
  <c r="J31" i="1"/>
  <c r="J33" i="1"/>
  <c r="J35" i="1"/>
  <c r="J38" i="1"/>
  <c r="J39" i="1"/>
  <c r="J40" i="1"/>
  <c r="J44" i="1"/>
  <c r="J45" i="1"/>
  <c r="J46" i="1"/>
  <c r="G48" i="1"/>
  <c r="H42" i="1"/>
  <c r="H36" i="1"/>
  <c r="H24" i="1"/>
  <c r="H20" i="1"/>
  <c r="H32" i="1" l="1"/>
  <c r="H48" i="1" s="1"/>
  <c r="I19" i="7"/>
  <c r="I20" i="7"/>
  <c r="I27" i="7"/>
  <c r="J9" i="7"/>
  <c r="J10" i="7"/>
  <c r="J13" i="7"/>
  <c r="J15" i="7"/>
  <c r="J16" i="7"/>
  <c r="J17" i="7"/>
  <c r="J18" i="7"/>
  <c r="J20" i="7"/>
  <c r="J22" i="7"/>
  <c r="J25" i="7"/>
  <c r="J26" i="7"/>
  <c r="J27" i="7"/>
  <c r="J31" i="7"/>
  <c r="J32" i="7"/>
  <c r="J33" i="7"/>
  <c r="J34" i="7"/>
  <c r="F47" i="1" s="1"/>
  <c r="G35" i="7"/>
  <c r="H29" i="7"/>
  <c r="H23" i="7"/>
  <c r="H11" i="7"/>
  <c r="H7" i="7"/>
  <c r="E35" i="7"/>
  <c r="F29" i="7"/>
  <c r="F23" i="7"/>
  <c r="F11" i="7"/>
  <c r="F7" i="7"/>
  <c r="C35" i="7"/>
  <c r="D29" i="7"/>
  <c r="D23" i="7"/>
  <c r="D11" i="7"/>
  <c r="D7" i="7"/>
  <c r="E35" i="30"/>
  <c r="F29" i="30"/>
  <c r="F23" i="30"/>
  <c r="F11" i="30"/>
  <c r="F7" i="30"/>
  <c r="C35" i="30"/>
  <c r="D29" i="30"/>
  <c r="D23" i="30"/>
  <c r="D11" i="30"/>
  <c r="D7" i="30"/>
  <c r="G35" i="33"/>
  <c r="H29" i="33"/>
  <c r="H23" i="33"/>
  <c r="H11" i="33"/>
  <c r="H7" i="33"/>
  <c r="H19" i="33" s="1"/>
  <c r="H35" i="33" s="1"/>
  <c r="E35" i="33"/>
  <c r="F29" i="33"/>
  <c r="D29" i="33" s="1"/>
  <c r="F23" i="33"/>
  <c r="F11" i="33"/>
  <c r="F7" i="33"/>
  <c r="C27" i="33"/>
  <c r="C20" i="33"/>
  <c r="C19" i="33"/>
  <c r="D8" i="33"/>
  <c r="D9" i="33"/>
  <c r="D10" i="33"/>
  <c r="D11" i="33"/>
  <c r="D12" i="33"/>
  <c r="D13" i="33"/>
  <c r="D14" i="33"/>
  <c r="D15" i="33"/>
  <c r="D16" i="33"/>
  <c r="D17" i="33"/>
  <c r="D18" i="33"/>
  <c r="D20" i="33"/>
  <c r="D21" i="33"/>
  <c r="D22" i="33"/>
  <c r="D24" i="33"/>
  <c r="D25" i="33"/>
  <c r="D26" i="33"/>
  <c r="D27" i="33"/>
  <c r="D28" i="33"/>
  <c r="D30" i="33"/>
  <c r="D31" i="33"/>
  <c r="D32" i="33"/>
  <c r="D33" i="33"/>
  <c r="D34" i="33"/>
  <c r="I35" i="9"/>
  <c r="G35" i="9"/>
  <c r="E35" i="9"/>
  <c r="C35" i="9"/>
  <c r="J29" i="9"/>
  <c r="H29" i="9"/>
  <c r="F29" i="9"/>
  <c r="D29" i="9"/>
  <c r="J23" i="9"/>
  <c r="H23" i="9"/>
  <c r="F23" i="9"/>
  <c r="D23" i="9"/>
  <c r="J11" i="9"/>
  <c r="H11" i="9"/>
  <c r="F11" i="9"/>
  <c r="D11" i="9"/>
  <c r="J7" i="9"/>
  <c r="J19" i="9" s="1"/>
  <c r="J35" i="9" s="1"/>
  <c r="H7" i="9"/>
  <c r="H19" i="9" s="1"/>
  <c r="H35" i="9" s="1"/>
  <c r="F7" i="9"/>
  <c r="F19" i="9" s="1"/>
  <c r="F35" i="9" s="1"/>
  <c r="D7" i="9"/>
  <c r="D19" i="9" s="1"/>
  <c r="D35" i="9" s="1"/>
  <c r="I35" i="31"/>
  <c r="J29" i="31"/>
  <c r="J23" i="31"/>
  <c r="J11" i="31"/>
  <c r="J7" i="31"/>
  <c r="G35" i="31"/>
  <c r="H29" i="31"/>
  <c r="H23" i="31"/>
  <c r="H11" i="31"/>
  <c r="H7" i="31"/>
  <c r="E35" i="31"/>
  <c r="F29" i="31"/>
  <c r="F23" i="31"/>
  <c r="F11" i="31"/>
  <c r="F7" i="31"/>
  <c r="F19" i="31" s="1"/>
  <c r="F35" i="31" s="1"/>
  <c r="C35" i="31"/>
  <c r="D29" i="31"/>
  <c r="D23" i="31"/>
  <c r="D11" i="31"/>
  <c r="D7" i="31"/>
  <c r="C8" i="14"/>
  <c r="L8" i="5"/>
  <c r="L10" i="2"/>
  <c r="M10" i="2"/>
  <c r="N10" i="2"/>
  <c r="L11" i="2"/>
  <c r="M11" i="2"/>
  <c r="N11" i="2"/>
  <c r="L12" i="2"/>
  <c r="M12" i="2"/>
  <c r="N12" i="2"/>
  <c r="L13" i="2"/>
  <c r="M13" i="2"/>
  <c r="N13" i="2"/>
  <c r="L14" i="2"/>
  <c r="M14" i="2"/>
  <c r="N14" i="2"/>
  <c r="L15" i="2"/>
  <c r="M15" i="2"/>
  <c r="N15" i="2"/>
  <c r="L16" i="2"/>
  <c r="M16" i="2"/>
  <c r="N16" i="2"/>
  <c r="L17" i="2"/>
  <c r="M17" i="2"/>
  <c r="N17" i="2"/>
  <c r="N8" i="2"/>
  <c r="M8" i="2"/>
  <c r="L8" i="2"/>
  <c r="K18" i="2"/>
  <c r="J18" i="2"/>
  <c r="I18" i="2"/>
  <c r="L11" i="5"/>
  <c r="M11" i="5"/>
  <c r="N11" i="5"/>
  <c r="L12" i="5"/>
  <c r="M12" i="5"/>
  <c r="N12" i="5"/>
  <c r="L13" i="5"/>
  <c r="M13" i="5"/>
  <c r="N13" i="5"/>
  <c r="L14" i="5"/>
  <c r="M14" i="5"/>
  <c r="N14" i="5"/>
  <c r="L15" i="5"/>
  <c r="M15" i="5"/>
  <c r="N15" i="5"/>
  <c r="L16" i="5"/>
  <c r="M16" i="5"/>
  <c r="N16" i="5"/>
  <c r="L17" i="5"/>
  <c r="M17" i="5"/>
  <c r="N17" i="5"/>
  <c r="M8" i="5"/>
  <c r="N8" i="5"/>
  <c r="K9" i="5"/>
  <c r="K18" i="5" s="1"/>
  <c r="J9" i="5"/>
  <c r="J18" i="5" s="1"/>
  <c r="I9" i="5"/>
  <c r="I18" i="5" s="1"/>
  <c r="H9" i="5"/>
  <c r="H18" i="5" s="1"/>
  <c r="G9" i="5"/>
  <c r="G18" i="5" s="1"/>
  <c r="F9" i="5"/>
  <c r="F18" i="5" s="1"/>
  <c r="E18" i="5"/>
  <c r="C18" i="5"/>
  <c r="G18" i="15"/>
  <c r="F18" i="15"/>
  <c r="E18" i="15"/>
  <c r="D18" i="15"/>
  <c r="C18" i="15"/>
  <c r="C10" i="16"/>
  <c r="L10" i="15" s="1"/>
  <c r="I10" i="15" s="1"/>
  <c r="F10" i="2" s="1"/>
  <c r="D10" i="16"/>
  <c r="M10" i="15" s="1"/>
  <c r="J10" i="15" s="1"/>
  <c r="G10" i="2" s="1"/>
  <c r="E10" i="16"/>
  <c r="N10" i="15" s="1"/>
  <c r="K10" i="15" s="1"/>
  <c r="H10" i="2" s="1"/>
  <c r="C11" i="16"/>
  <c r="L11" i="15" s="1"/>
  <c r="I11" i="15" s="1"/>
  <c r="D11" i="16"/>
  <c r="M11" i="15" s="1"/>
  <c r="J11" i="15" s="1"/>
  <c r="E11" i="16"/>
  <c r="N11" i="15" s="1"/>
  <c r="K11" i="15" s="1"/>
  <c r="C12" i="16"/>
  <c r="L12" i="15" s="1"/>
  <c r="I12" i="15" s="1"/>
  <c r="D12" i="16"/>
  <c r="M12" i="15" s="1"/>
  <c r="J12" i="15" s="1"/>
  <c r="E12" i="16"/>
  <c r="N12" i="15" s="1"/>
  <c r="K12" i="15" s="1"/>
  <c r="C13" i="16"/>
  <c r="L13" i="15" s="1"/>
  <c r="I13" i="15" s="1"/>
  <c r="D13" i="16"/>
  <c r="M13" i="15" s="1"/>
  <c r="J13" i="15" s="1"/>
  <c r="E13" i="16"/>
  <c r="N13" i="15" s="1"/>
  <c r="K13" i="15" s="1"/>
  <c r="C14" i="16"/>
  <c r="L14" i="15" s="1"/>
  <c r="I14" i="15" s="1"/>
  <c r="D14" i="16"/>
  <c r="M14" i="15" s="1"/>
  <c r="J14" i="15" s="1"/>
  <c r="E14" i="16"/>
  <c r="N14" i="15" s="1"/>
  <c r="K14" i="15" s="1"/>
  <c r="C15" i="16"/>
  <c r="L15" i="15" s="1"/>
  <c r="I15" i="15" s="1"/>
  <c r="D15" i="16"/>
  <c r="M15" i="15" s="1"/>
  <c r="J15" i="15" s="1"/>
  <c r="E15" i="16"/>
  <c r="N15" i="15" s="1"/>
  <c r="K15" i="15" s="1"/>
  <c r="C16" i="16"/>
  <c r="L16" i="15" s="1"/>
  <c r="I16" i="15" s="1"/>
  <c r="D16" i="16"/>
  <c r="M16" i="15" s="1"/>
  <c r="J16" i="15" s="1"/>
  <c r="E16" i="16"/>
  <c r="N16" i="15" s="1"/>
  <c r="K16" i="15" s="1"/>
  <c r="C17" i="16"/>
  <c r="L17" i="15" s="1"/>
  <c r="I17" i="15" s="1"/>
  <c r="D17" i="16"/>
  <c r="M17" i="15" s="1"/>
  <c r="J17" i="15" s="1"/>
  <c r="E17" i="16"/>
  <c r="N17" i="15" s="1"/>
  <c r="K17" i="15" s="1"/>
  <c r="D8" i="16"/>
  <c r="M8" i="15" s="1"/>
  <c r="J8" i="15" s="1"/>
  <c r="E8" i="16"/>
  <c r="N8" i="15" s="1"/>
  <c r="K8" i="15" s="1"/>
  <c r="C8" i="16"/>
  <c r="L8" i="15" s="1"/>
  <c r="I8" i="15" s="1"/>
  <c r="K9" i="16"/>
  <c r="K18" i="16" s="1"/>
  <c r="J9" i="16"/>
  <c r="J18" i="16" s="1"/>
  <c r="I9" i="16"/>
  <c r="I18" i="16" s="1"/>
  <c r="H18" i="16"/>
  <c r="E18" i="16" s="1"/>
  <c r="N18" i="15" s="1"/>
  <c r="G18" i="16"/>
  <c r="F18" i="16"/>
  <c r="N9" i="17"/>
  <c r="N18" i="17" s="1"/>
  <c r="M9" i="17"/>
  <c r="M18" i="17" s="1"/>
  <c r="L9" i="17"/>
  <c r="L18" i="17" s="1"/>
  <c r="K9" i="17"/>
  <c r="K18" i="17" s="1"/>
  <c r="J9" i="17"/>
  <c r="J18" i="17" s="1"/>
  <c r="I9" i="17"/>
  <c r="I18" i="17" s="1"/>
  <c r="H18" i="17"/>
  <c r="G18" i="17"/>
  <c r="F18" i="17"/>
  <c r="E9" i="17"/>
  <c r="E18" i="17" s="1"/>
  <c r="D9" i="17"/>
  <c r="D18" i="17" s="1"/>
  <c r="C9" i="17"/>
  <c r="C18" i="17" s="1"/>
  <c r="N9" i="18"/>
  <c r="N18" i="18" s="1"/>
  <c r="M9" i="18"/>
  <c r="M18" i="18" s="1"/>
  <c r="L9" i="18"/>
  <c r="L18" i="18" s="1"/>
  <c r="K9" i="18"/>
  <c r="K18" i="18" s="1"/>
  <c r="J9" i="18"/>
  <c r="J18" i="18" s="1"/>
  <c r="I9" i="18"/>
  <c r="I18" i="18" s="1"/>
  <c r="H9" i="18"/>
  <c r="H18" i="18" s="1"/>
  <c r="G9" i="18"/>
  <c r="G18" i="18" s="1"/>
  <c r="F9" i="18"/>
  <c r="F18" i="18" s="1"/>
  <c r="E9" i="18"/>
  <c r="E18" i="18" s="1"/>
  <c r="D9" i="18"/>
  <c r="D18" i="18" s="1"/>
  <c r="C9" i="18"/>
  <c r="C18" i="18" s="1"/>
  <c r="C7" i="10"/>
  <c r="I7" i="8" s="1"/>
  <c r="G7" i="8" s="1"/>
  <c r="G8" i="3"/>
  <c r="E8" i="6"/>
  <c r="G8" i="6"/>
  <c r="C9" i="3"/>
  <c r="I22" i="3"/>
  <c r="J22" i="3"/>
  <c r="I23" i="3"/>
  <c r="J23" i="3"/>
  <c r="I24" i="3"/>
  <c r="J24" i="3"/>
  <c r="I25" i="3"/>
  <c r="J25" i="3"/>
  <c r="I26" i="3"/>
  <c r="J26" i="3"/>
  <c r="J21" i="3"/>
  <c r="I21" i="3"/>
  <c r="I10" i="3"/>
  <c r="I11" i="3"/>
  <c r="I12" i="3"/>
  <c r="I13" i="3"/>
  <c r="I14" i="3"/>
  <c r="I7" i="3"/>
  <c r="I22" i="6"/>
  <c r="J22" i="6"/>
  <c r="I23" i="6"/>
  <c r="J23" i="6"/>
  <c r="I24" i="6"/>
  <c r="J24" i="6"/>
  <c r="I25" i="6"/>
  <c r="J25" i="6"/>
  <c r="I26" i="6"/>
  <c r="J26" i="6"/>
  <c r="J21" i="6"/>
  <c r="I21" i="6"/>
  <c r="I9" i="6"/>
  <c r="I10" i="6"/>
  <c r="I11" i="6"/>
  <c r="I12" i="6"/>
  <c r="I13" i="6"/>
  <c r="I14" i="6"/>
  <c r="I7" i="6"/>
  <c r="J25" i="8"/>
  <c r="H25" i="8" s="1"/>
  <c r="D21" i="10"/>
  <c r="C21" i="10"/>
  <c r="C14" i="10"/>
  <c r="I14" i="8" s="1"/>
  <c r="G14" i="8" s="1"/>
  <c r="C13" i="10"/>
  <c r="I13" i="8" s="1"/>
  <c r="G13" i="8" s="1"/>
  <c r="C12" i="10"/>
  <c r="I12" i="8" s="1"/>
  <c r="G12" i="8" s="1"/>
  <c r="C11" i="10"/>
  <c r="I11" i="8" s="1"/>
  <c r="G11" i="8" s="1"/>
  <c r="C10" i="10"/>
  <c r="I10" i="8" s="1"/>
  <c r="G10" i="8" s="1"/>
  <c r="G8" i="10"/>
  <c r="I8" i="12"/>
  <c r="G8" i="12"/>
  <c r="C8" i="12"/>
  <c r="I8" i="13"/>
  <c r="G8" i="13"/>
  <c r="E8" i="13"/>
  <c r="C8" i="13"/>
  <c r="C18" i="16" l="1"/>
  <c r="L18" i="15" s="1"/>
  <c r="I18" i="15" s="1"/>
  <c r="H19" i="7"/>
  <c r="H35" i="7" s="1"/>
  <c r="D23" i="33"/>
  <c r="M18" i="5"/>
  <c r="D19" i="31"/>
  <c r="D35" i="31" s="1"/>
  <c r="F19" i="33"/>
  <c r="F35" i="33" s="1"/>
  <c r="J11" i="7"/>
  <c r="F19" i="30"/>
  <c r="F35" i="30" s="1"/>
  <c r="D19" i="30"/>
  <c r="D35" i="30" s="1"/>
  <c r="J19" i="31"/>
  <c r="J35" i="31" s="1"/>
  <c r="H19" i="31"/>
  <c r="H35" i="31" s="1"/>
  <c r="J29" i="7"/>
  <c r="I35" i="7"/>
  <c r="J23" i="7"/>
  <c r="J7" i="7"/>
  <c r="C35" i="33"/>
  <c r="I35" i="30" s="1"/>
  <c r="J42" i="1"/>
  <c r="J36" i="1"/>
  <c r="I48" i="1"/>
  <c r="J24" i="1"/>
  <c r="F19" i="7"/>
  <c r="F35" i="7" s="1"/>
  <c r="D19" i="7"/>
  <c r="J20" i="1"/>
  <c r="K18" i="15"/>
  <c r="D9" i="16"/>
  <c r="M9" i="15" s="1"/>
  <c r="J9" i="15" s="1"/>
  <c r="H17" i="2"/>
  <c r="E17" i="2" s="1"/>
  <c r="F17" i="2"/>
  <c r="C17" i="2" s="1"/>
  <c r="G16" i="2"/>
  <c r="D16" i="2" s="1"/>
  <c r="H15" i="2"/>
  <c r="E15" i="2" s="1"/>
  <c r="F15" i="2"/>
  <c r="C15" i="2" s="1"/>
  <c r="G14" i="2"/>
  <c r="D14" i="2" s="1"/>
  <c r="H13" i="2"/>
  <c r="E13" i="2" s="1"/>
  <c r="F13" i="2"/>
  <c r="C13" i="2" s="1"/>
  <c r="G12" i="2"/>
  <c r="D12" i="2" s="1"/>
  <c r="H11" i="2"/>
  <c r="E11" i="2" s="1"/>
  <c r="F11" i="2"/>
  <c r="C11" i="2" s="1"/>
  <c r="D18" i="16"/>
  <c r="M18" i="15" s="1"/>
  <c r="J18" i="15" s="1"/>
  <c r="E9" i="16"/>
  <c r="N9" i="15" s="1"/>
  <c r="K9" i="15" s="1"/>
  <c r="C9" i="16"/>
  <c r="L9" i="15" s="1"/>
  <c r="I9" i="15" s="1"/>
  <c r="H8" i="2"/>
  <c r="E8" i="2" s="1"/>
  <c r="G8" i="2"/>
  <c r="D8" i="2" s="1"/>
  <c r="L18" i="5"/>
  <c r="L9" i="5"/>
  <c r="N9" i="5"/>
  <c r="M9" i="5"/>
  <c r="H18" i="15"/>
  <c r="N18" i="5" s="1"/>
  <c r="M9" i="2"/>
  <c r="D18" i="5"/>
  <c r="F8" i="2"/>
  <c r="C8" i="2" s="1"/>
  <c r="G17" i="2"/>
  <c r="D17" i="2" s="1"/>
  <c r="H16" i="2"/>
  <c r="E16" i="2" s="1"/>
  <c r="F16" i="2"/>
  <c r="C16" i="2" s="1"/>
  <c r="G15" i="2"/>
  <c r="D15" i="2" s="1"/>
  <c r="H14" i="2"/>
  <c r="E14" i="2" s="1"/>
  <c r="F14" i="2"/>
  <c r="C14" i="2" s="1"/>
  <c r="G13" i="2"/>
  <c r="D13" i="2" s="1"/>
  <c r="H12" i="2"/>
  <c r="E12" i="2" s="1"/>
  <c r="F12" i="2"/>
  <c r="C12" i="2" s="1"/>
  <c r="G11" i="2"/>
  <c r="D11" i="2" s="1"/>
  <c r="L18" i="2"/>
  <c r="N18" i="2"/>
  <c r="N9" i="2"/>
  <c r="L9" i="2"/>
  <c r="F9" i="2" s="1"/>
  <c r="M18" i="2"/>
  <c r="I8" i="3"/>
  <c r="J22" i="8"/>
  <c r="H22" i="8" s="1"/>
  <c r="F22" i="3" s="1"/>
  <c r="D22" i="3" s="1"/>
  <c r="J24" i="8"/>
  <c r="H24" i="8" s="1"/>
  <c r="F24" i="3" s="1"/>
  <c r="D24" i="3" s="1"/>
  <c r="J26" i="8"/>
  <c r="H26" i="8" s="1"/>
  <c r="F26" i="3" s="1"/>
  <c r="D26" i="3" s="1"/>
  <c r="H21" i="8"/>
  <c r="J23" i="8"/>
  <c r="H23" i="8" s="1"/>
  <c r="F23" i="3" s="1"/>
  <c r="D23" i="3" s="1"/>
  <c r="E22" i="3"/>
  <c r="C22" i="3" s="1"/>
  <c r="E24" i="3"/>
  <c r="C24" i="3" s="1"/>
  <c r="E25" i="3"/>
  <c r="C25" i="3" s="1"/>
  <c r="G21" i="8"/>
  <c r="E23" i="3"/>
  <c r="C23" i="3" s="1"/>
  <c r="C8" i="10"/>
  <c r="I8" i="8" s="1"/>
  <c r="G8" i="8" s="1"/>
  <c r="E13" i="3"/>
  <c r="C13" i="3" s="1"/>
  <c r="E11" i="3"/>
  <c r="C11" i="3" s="1"/>
  <c r="F25" i="3"/>
  <c r="D25" i="3" s="1"/>
  <c r="F21" i="3"/>
  <c r="D21" i="3" s="1"/>
  <c r="E26" i="3"/>
  <c r="C26" i="3" s="1"/>
  <c r="I8" i="6"/>
  <c r="E14" i="3"/>
  <c r="C14" i="3" s="1"/>
  <c r="E12" i="3"/>
  <c r="C12" i="3" s="1"/>
  <c r="E10" i="3"/>
  <c r="C10" i="3" s="1"/>
  <c r="E7" i="3"/>
  <c r="C7" i="3" s="1"/>
  <c r="J34" i="30"/>
  <c r="H34" i="30" s="1"/>
  <c r="D47" i="1" s="1"/>
  <c r="J33" i="30"/>
  <c r="H33" i="30" s="1"/>
  <c r="F46" i="1" s="1"/>
  <c r="D46" i="1" s="1"/>
  <c r="J32" i="30"/>
  <c r="H32" i="30" s="1"/>
  <c r="F45" i="1" s="1"/>
  <c r="D45" i="1" s="1"/>
  <c r="J31" i="30"/>
  <c r="H31" i="30" s="1"/>
  <c r="F44" i="1" s="1"/>
  <c r="D44" i="1" s="1"/>
  <c r="J27" i="30"/>
  <c r="H27" i="30" s="1"/>
  <c r="F40" i="1" s="1"/>
  <c r="D40" i="1" s="1"/>
  <c r="I27" i="30"/>
  <c r="G27" i="30" s="1"/>
  <c r="E40" i="1" s="1"/>
  <c r="C40" i="1" s="1"/>
  <c r="J26" i="30"/>
  <c r="H26" i="30" s="1"/>
  <c r="F39" i="1" s="1"/>
  <c r="D39" i="1" s="1"/>
  <c r="J25" i="30"/>
  <c r="H25" i="30" s="1"/>
  <c r="F38" i="1" s="1"/>
  <c r="D38" i="1" s="1"/>
  <c r="J22" i="30"/>
  <c r="H22" i="30" s="1"/>
  <c r="F35" i="1" s="1"/>
  <c r="D35" i="1" s="1"/>
  <c r="I20" i="30"/>
  <c r="G20" i="30" s="1"/>
  <c r="E33" i="1" s="1"/>
  <c r="C33" i="1" s="1"/>
  <c r="J20" i="30"/>
  <c r="H20" i="30" s="1"/>
  <c r="F33" i="1" s="1"/>
  <c r="D33" i="1" s="1"/>
  <c r="I19" i="30"/>
  <c r="G19" i="30" s="1"/>
  <c r="E32" i="1" s="1"/>
  <c r="C32" i="1" s="1"/>
  <c r="J18" i="30"/>
  <c r="H18" i="30" s="1"/>
  <c r="F31" i="1" s="1"/>
  <c r="D31" i="1" s="1"/>
  <c r="J17" i="30"/>
  <c r="H17" i="30" s="1"/>
  <c r="F30" i="1" s="1"/>
  <c r="D30" i="1" s="1"/>
  <c r="J15" i="30"/>
  <c r="H15" i="30" s="1"/>
  <c r="F28" i="1" s="1"/>
  <c r="D28" i="1" s="1"/>
  <c r="J16" i="30"/>
  <c r="H16" i="30" s="1"/>
  <c r="F29" i="1" s="1"/>
  <c r="D29" i="1" s="1"/>
  <c r="J14" i="30"/>
  <c r="H14" i="30" s="1"/>
  <c r="F27" i="1" s="1"/>
  <c r="D27" i="1" s="1"/>
  <c r="J13" i="30"/>
  <c r="H13" i="30" s="1"/>
  <c r="F26" i="1" s="1"/>
  <c r="D26" i="1" s="1"/>
  <c r="J10" i="30"/>
  <c r="H10" i="30" s="1"/>
  <c r="F23" i="1" s="1"/>
  <c r="D23" i="1" s="1"/>
  <c r="J9" i="30"/>
  <c r="H9" i="30" s="1"/>
  <c r="F22" i="1" s="1"/>
  <c r="D22" i="1" s="1"/>
  <c r="J23" i="30"/>
  <c r="D7" i="33"/>
  <c r="J7" i="30" s="1"/>
  <c r="C35" i="32"/>
  <c r="D29" i="32"/>
  <c r="D11" i="32"/>
  <c r="D7" i="32"/>
  <c r="D9" i="19"/>
  <c r="D18" i="19" s="1"/>
  <c r="E9" i="19"/>
  <c r="E18" i="19" s="1"/>
  <c r="C9" i="19"/>
  <c r="C18" i="19" s="1"/>
  <c r="G18" i="2" l="1"/>
  <c r="D18" i="2" s="1"/>
  <c r="G9" i="2"/>
  <c r="J35" i="7"/>
  <c r="H9" i="2"/>
  <c r="E9" i="2" s="1"/>
  <c r="H18" i="2"/>
  <c r="E18" i="2" s="1"/>
  <c r="F18" i="2"/>
  <c r="C18" i="2" s="1"/>
  <c r="J19" i="7"/>
  <c r="D35" i="7"/>
  <c r="J48" i="1" s="1"/>
  <c r="J32" i="1"/>
  <c r="H23" i="30"/>
  <c r="F36" i="1" s="1"/>
  <c r="D36" i="1" s="1"/>
  <c r="G35" i="30"/>
  <c r="E48" i="1" s="1"/>
  <c r="C48" i="1" s="1"/>
  <c r="D19" i="33"/>
  <c r="D19" i="32"/>
  <c r="D35" i="32" s="1"/>
  <c r="D9" i="2"/>
  <c r="C9" i="2"/>
  <c r="E8" i="3"/>
  <c r="C8" i="3" s="1"/>
  <c r="J29" i="30"/>
  <c r="H29" i="30" s="1"/>
  <c r="F42" i="1" s="1"/>
  <c r="D42" i="1" s="1"/>
  <c r="J11" i="30"/>
  <c r="H11" i="30" s="1"/>
  <c r="F24" i="1" s="1"/>
  <c r="D24" i="1" s="1"/>
  <c r="H7" i="30"/>
  <c r="F20" i="1" s="1"/>
  <c r="D20" i="1" s="1"/>
  <c r="J19" i="30" l="1"/>
  <c r="H19" i="30" s="1"/>
  <c r="F32" i="1" s="1"/>
  <c r="D32" i="1" s="1"/>
  <c r="D35" i="33" l="1"/>
  <c r="J35" i="30" s="1"/>
  <c r="H35" i="30" s="1"/>
  <c r="F48" i="1" s="1"/>
  <c r="D48" i="1" s="1"/>
</calcChain>
</file>

<file path=xl/sharedStrings.xml><?xml version="1.0" encoding="utf-8"?>
<sst xmlns="http://schemas.openxmlformats.org/spreadsheetml/2006/main" count="1694" uniqueCount="243">
  <si>
    <t>"Для служебного пользования"</t>
  </si>
  <si>
    <t>ОТЧЕТ</t>
  </si>
  <si>
    <t>О РАСХОДАХ И ЧИСЛЕННОСТИ РАБОТНИКОВ ОРГАНОВ МЕСТНОГО САМОУПРАВЛЕНИЯ, ИЗБИРАТЕЛЬНЫХ КОМИССИЙ МУНИЦИПАЛЬНЫХ ОБРАЗОВАНИЙ</t>
  </si>
  <si>
    <t>КОДЫ</t>
  </si>
  <si>
    <r>
      <t>Форма 14 МО</t>
    </r>
    <r>
      <rPr>
        <sz val="8"/>
        <rFont val="Times New Roman"/>
        <family val="1"/>
        <charset val="204"/>
      </rPr>
      <t xml:space="preserve"> по ОКУД</t>
    </r>
  </si>
  <si>
    <t>0503075</t>
  </si>
  <si>
    <t>Тип отчета</t>
  </si>
  <si>
    <t>Дата</t>
  </si>
  <si>
    <t>по ОКПО</t>
  </si>
  <si>
    <t>Глава по БК</t>
  </si>
  <si>
    <t>Наименование бюджета</t>
  </si>
  <si>
    <t>по ОКТМО</t>
  </si>
  <si>
    <t>Периодичность:  полугодовая, 9 месяцев, годовая</t>
  </si>
  <si>
    <t>по ОКЕИ</t>
  </si>
  <si>
    <t>384</t>
  </si>
  <si>
    <t>642</t>
  </si>
  <si>
    <t>численность - человек</t>
  </si>
  <si>
    <t>792</t>
  </si>
  <si>
    <t>1. Сведения о расходах на содержание органов местного самоуправления, избирательных комиссий муниципальных образований</t>
  </si>
  <si>
    <t>Наименование показателя</t>
  </si>
  <si>
    <r>
      <t xml:space="preserve">Заработная плата лиц, замещающих муниципальные должности, всего 
</t>
    </r>
    <r>
      <rPr>
        <i/>
        <sz val="8"/>
        <rFont val="Times New Roman"/>
        <family val="1"/>
        <charset val="204"/>
      </rPr>
      <t>(сумма строк 011 + 012)</t>
    </r>
  </si>
  <si>
    <t>в том числе:</t>
  </si>
  <si>
    <t>денежное вознаграждение (денежное содержание)</t>
  </si>
  <si>
    <t>другие выплаты, предусмотренные действующим законодательством</t>
  </si>
  <si>
    <t>должностной оклад</t>
  </si>
  <si>
    <t>дополнительные выплаты</t>
  </si>
  <si>
    <t>из них: ежемесячное денежное поощрение</t>
  </si>
  <si>
    <t>Заработная плата лиц, замещающих должности, не являющиеся должностями муниципальной службы</t>
  </si>
  <si>
    <r>
      <t xml:space="preserve">Заработная плата работников органа местного самоуправления, избирательной комиссии муниципального образования, переведенных на новые системы оплаты труда </t>
    </r>
    <r>
      <rPr>
        <b/>
        <vertAlign val="superscript"/>
        <sz val="8"/>
        <rFont val="Times New Roman"/>
        <family val="1"/>
        <charset val="204"/>
      </rPr>
      <t>1</t>
    </r>
  </si>
  <si>
    <r>
      <t xml:space="preserve">Итого расходов на заработную плату работников органа местного самоуправления, избирательной комиссии муниципального образования 
</t>
    </r>
    <r>
      <rPr>
        <i/>
        <sz val="8"/>
        <rFont val="Times New Roman"/>
        <family val="1"/>
        <charset val="204"/>
      </rPr>
      <t xml:space="preserve">(сумма строк 010 + 020 + 030 + 040)   </t>
    </r>
  </si>
  <si>
    <t>из них:</t>
  </si>
  <si>
    <t>компенсации работникам за использование личных легковых автомобилей для служебных целей</t>
  </si>
  <si>
    <r>
      <t xml:space="preserve">суточные при служебных командировках, </t>
    </r>
    <r>
      <rPr>
        <b/>
        <sz val="8"/>
        <rFont val="Times New Roman"/>
        <family val="1"/>
        <charset val="204"/>
      </rPr>
      <t xml:space="preserve">всего </t>
    </r>
    <r>
      <rPr>
        <sz val="8"/>
        <rFont val="Times New Roman"/>
        <family val="1"/>
        <charset val="204"/>
      </rPr>
      <t xml:space="preserve">
</t>
    </r>
    <r>
      <rPr>
        <i/>
        <sz val="8"/>
        <rFont val="Times New Roman"/>
        <family val="1"/>
        <charset val="204"/>
      </rPr>
      <t>(сумма строк 063 + 064)</t>
    </r>
  </si>
  <si>
    <t>на территории Российской Федерации</t>
  </si>
  <si>
    <t>на территории иностранных государств</t>
  </si>
  <si>
    <r>
      <t xml:space="preserve">на служебные командировки (оплата проезда и проживания), </t>
    </r>
    <r>
      <rPr>
        <b/>
        <sz val="8"/>
        <rFont val="Times New Roman"/>
        <family val="1"/>
        <charset val="204"/>
      </rPr>
      <t>всего</t>
    </r>
    <r>
      <rPr>
        <sz val="8"/>
        <rFont val="Times New Roman"/>
        <family val="1"/>
        <charset val="204"/>
      </rPr>
      <t xml:space="preserve"> 
</t>
    </r>
    <r>
      <rPr>
        <i/>
        <sz val="8"/>
        <rFont val="Times New Roman"/>
        <family val="1"/>
        <charset val="204"/>
      </rPr>
      <t xml:space="preserve">(сумма строк 072 + 073):         </t>
    </r>
    <r>
      <rPr>
        <sz val="8"/>
        <rFont val="Times New Roman"/>
        <family val="1"/>
        <charset val="204"/>
      </rPr>
      <t xml:space="preserve">                       </t>
    </r>
  </si>
  <si>
    <t>на содержание служебных легковых автомобилей</t>
  </si>
  <si>
    <t>начисления на выплаты по оплате труда</t>
  </si>
  <si>
    <t>Код строки</t>
  </si>
  <si>
    <t>010</t>
  </si>
  <si>
    <t>011</t>
  </si>
  <si>
    <t>012</t>
  </si>
  <si>
    <t>020</t>
  </si>
  <si>
    <t>021</t>
  </si>
  <si>
    <t>022</t>
  </si>
  <si>
    <t>023</t>
  </si>
  <si>
    <t>024</t>
  </si>
  <si>
    <t>030</t>
  </si>
  <si>
    <t>040</t>
  </si>
  <si>
    <t>050</t>
  </si>
  <si>
    <t>060</t>
  </si>
  <si>
    <t>061</t>
  </si>
  <si>
    <t>062</t>
  </si>
  <si>
    <t>063</t>
  </si>
  <si>
    <t>064</t>
  </si>
  <si>
    <t>070</t>
  </si>
  <si>
    <t>071</t>
  </si>
  <si>
    <t>072</t>
  </si>
  <si>
    <t>073</t>
  </si>
  <si>
    <t>074</t>
  </si>
  <si>
    <t>075</t>
  </si>
  <si>
    <t>080</t>
  </si>
  <si>
    <t>В С Е Г О</t>
  </si>
  <si>
    <t>утверждено (предусмотрено)
на год</t>
  </si>
  <si>
    <t>фактически начислено
за отчетный период</t>
  </si>
  <si>
    <t>Х</t>
  </si>
  <si>
    <t>в том числе по кодам разделов, подразделов расходов бюджетов по бюджетной классификации Российской Федерации</t>
  </si>
  <si>
    <r>
      <t xml:space="preserve">1 </t>
    </r>
    <r>
      <rPr>
        <sz val="7"/>
        <rFont val="Times New Roman"/>
        <family val="1"/>
        <charset val="204"/>
      </rPr>
      <t>Персонал по охране и обслуживанию зданий; водители и другие работники, обслуживающие служебные легковые автомобили органа местного самоуправления, избирательной комиссии муниципального образования.</t>
    </r>
  </si>
  <si>
    <r>
      <t xml:space="preserve">ВСЕГО расходов на содержание органа местного самоуправления, избирательной комиссии муниципального образования 
</t>
    </r>
    <r>
      <rPr>
        <i/>
        <sz val="8"/>
        <rFont val="Times New Roman"/>
        <family val="1"/>
        <charset val="204"/>
      </rPr>
      <t xml:space="preserve">(сумма строк 050 + 060 + 070)              </t>
    </r>
    <r>
      <rPr>
        <b/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</t>
    </r>
  </si>
  <si>
    <t>Другие расходы на содержание органа местного самоуправления, избирательной комиссии муниципального образования, всего</t>
  </si>
  <si>
    <r>
      <t xml:space="preserve">Заработная плата лиц, замещающих должности муниципальной службы, всего
</t>
    </r>
    <r>
      <rPr>
        <i/>
        <sz val="8"/>
        <rFont val="Times New Roman"/>
        <family val="1"/>
        <charset val="204"/>
      </rPr>
      <t>(сумма строк 021 + 022 + 024)</t>
    </r>
  </si>
  <si>
    <t>Прочие выплаты работникам органа местного самоуправления, избирательной комиссии муниципального образования, всего</t>
  </si>
  <si>
    <t>Наименование органа местного самоуправления, территориального органа,избирательной комиссии муниципального образования</t>
  </si>
  <si>
    <t xml:space="preserve"> 2. Сведения о должностях и численности работников органов местного самоуправления, избирательных комиссий муниципальных образований</t>
  </si>
  <si>
    <t>Муниципальные должности</t>
  </si>
  <si>
    <t>200</t>
  </si>
  <si>
    <r>
      <t xml:space="preserve">Должности муниципальной службы, всего 
</t>
    </r>
    <r>
      <rPr>
        <i/>
        <sz val="8"/>
        <rFont val="Times New Roman"/>
        <family val="1"/>
        <charset val="204"/>
      </rPr>
      <t>(сумма строк 220 + 230 + 240 + 250 + 260)</t>
    </r>
  </si>
  <si>
    <t>210</t>
  </si>
  <si>
    <t>в том числе по группам должностей:</t>
  </si>
  <si>
    <t>220</t>
  </si>
  <si>
    <t>высшие</t>
  </si>
  <si>
    <t>главные</t>
  </si>
  <si>
    <t>230</t>
  </si>
  <si>
    <t>ведущие</t>
  </si>
  <si>
    <t>240</t>
  </si>
  <si>
    <t>старшие</t>
  </si>
  <si>
    <t>250</t>
  </si>
  <si>
    <t>младшие</t>
  </si>
  <si>
    <t>260</t>
  </si>
  <si>
    <t>Должности, не являющиеся должностями муниципальной службы</t>
  </si>
  <si>
    <t>270</t>
  </si>
  <si>
    <r>
      <t xml:space="preserve">Должности работников, переведенных на новые 
системы оплаты труда </t>
    </r>
    <r>
      <rPr>
        <b/>
        <vertAlign val="superscript"/>
        <sz val="8"/>
        <rFont val="Times New Roman"/>
        <family val="1"/>
        <charset val="204"/>
      </rPr>
      <t>2</t>
    </r>
  </si>
  <si>
    <t>280</t>
  </si>
  <si>
    <r>
      <t xml:space="preserve">Всего должностей работников органа местного самоуправления, избирательной комиссии муниципального образования
</t>
    </r>
    <r>
      <rPr>
        <i/>
        <sz val="8"/>
        <rFont val="Times New Roman"/>
        <family val="1"/>
        <charset val="204"/>
      </rPr>
      <t>(сумма строк 200 + 210 + 270 + 280)</t>
    </r>
  </si>
  <si>
    <t>290</t>
  </si>
  <si>
    <r>
      <t xml:space="preserve">1 </t>
    </r>
    <r>
      <rPr>
        <sz val="7"/>
        <rFont val="Times New Roman"/>
        <family val="1"/>
        <charset val="204"/>
      </rPr>
      <t>Коды разделов, подразделов расходов бюджетов по бюджетной классификации Российской Федерации должны соответствовать кодам, приведенным в разделе 1. Сведения о расходах на содержание органов местного самоуправления, избирательных комиссий муниципальных образований.</t>
    </r>
  </si>
  <si>
    <r>
      <t xml:space="preserve">2 </t>
    </r>
    <r>
      <rPr>
        <sz val="7"/>
        <rFont val="Times New Roman"/>
        <family val="1"/>
        <charset val="204"/>
      </rPr>
      <t>Персонал по охране и обслуживанию зданий; водители и другие работники, обслуживающие служебные легковые автомобили органа местного самоуправления, избирательной комиссии муниципального образования.</t>
    </r>
  </si>
  <si>
    <t>утверждено должностей
в штатном расписании на конец отчетного периода</t>
  </si>
  <si>
    <t>фактически замещено должностей на конец отчетного периода</t>
  </si>
  <si>
    <t xml:space="preserve">среднесписочная численность за отчетный период                      </t>
  </si>
  <si>
    <r>
      <t xml:space="preserve">в том числе по кодам разделов, подразделов расходов бюджетов по бюджетной классификации Российской Федерации </t>
    </r>
    <r>
      <rPr>
        <vertAlign val="superscript"/>
        <sz val="8"/>
        <rFont val="Times New Roman"/>
        <family val="1"/>
        <charset val="204"/>
      </rPr>
      <t>1</t>
    </r>
  </si>
  <si>
    <t>Форма 14 МО, с. 2</t>
  </si>
  <si>
    <t>Форма 14 МО, с. 3</t>
  </si>
  <si>
    <t>3. Справка о количестве органов местного самоуправления, избирательных комиссий муниципальных образований и фактически 
начисленной заработной плате муниципальных служащих</t>
  </si>
  <si>
    <t>Количество органов местного самоуправления, избирательных комиссий муниципальных образований</t>
  </si>
  <si>
    <r>
      <t xml:space="preserve">Заработная плата муниципальных служащих (стр. 020), всего 
</t>
    </r>
    <r>
      <rPr>
        <i/>
        <sz val="8"/>
        <rFont val="Times New Roman"/>
        <family val="1"/>
        <charset val="204"/>
      </rPr>
      <t>(сумма строк 410 + 420 + 430 + 440 + 450)</t>
    </r>
  </si>
  <si>
    <t>410</t>
  </si>
  <si>
    <t>420</t>
  </si>
  <si>
    <t>430</t>
  </si>
  <si>
    <t>440</t>
  </si>
  <si>
    <t>450</t>
  </si>
  <si>
    <t>4. Сведения о количестве служебных легковых автомобилей и расходах на их содержание</t>
  </si>
  <si>
    <t>Служебные легковые автомобили, состоящие на балансе органа местного самоуправления, избирательной комиссии муниципального образования, шт.</t>
  </si>
  <si>
    <t>460</t>
  </si>
  <si>
    <t>Служебные легковые автомобили, арендованные органом местного самоуправления, избирательной комиссией муниципального образования  у других организаций, шт.</t>
  </si>
  <si>
    <t>470</t>
  </si>
  <si>
    <t>Служебные легковые автомобили, предоставляемые муниципальными учреждениями органу местного самоуправления, избирательной 
комиссии муниципального образования на правах безвозмездного пользования, шт.</t>
  </si>
  <si>
    <t>480</t>
  </si>
  <si>
    <t>СПРАВОЧНО:
Расходы муниципальных учреждений на транспортное обслуживание органа местного самоуправления, избирательной комиссии муниципального образования, тыс. руб.</t>
  </si>
  <si>
    <t>481</t>
  </si>
  <si>
    <t>Служебные легковые автомобили, предоставляемые подведомственными учреждениями органу местного самоуправления, избирательной комиссии муниципального образования, шт.</t>
  </si>
  <si>
    <t>490</t>
  </si>
  <si>
    <t>СПРАВОЧНО:
Расходы подведомственных учреждений на транспортное обслуживание органа местного самоуправления, избирательной комиссии муниципального образования, тыс. руб.</t>
  </si>
  <si>
    <t>491</t>
  </si>
  <si>
    <t>на отчетную дату</t>
  </si>
  <si>
    <t>в среднем за год</t>
  </si>
  <si>
    <t xml:space="preserve">    0102 000000 000 00435                       Глава муниципального образования</t>
  </si>
  <si>
    <t>0103 0000000 000 0436                                     Функционирование законодательных (представительных) органов государственной власти и  представительных органов муниципальных образований</t>
  </si>
  <si>
    <t>0100 0000000 000 0002     ОБЩЕГОСУДАРСТВЕННЫЕ ВОПРОСЫ</t>
  </si>
  <si>
    <t>0103 0000000 000 00443  Центральный аппарат</t>
  </si>
  <si>
    <t xml:space="preserve">0103 0000000 000 00446 Председатель представительного органа муниципального образования </t>
  </si>
  <si>
    <t>0103 0000000 000 00447 Депутаты представительного органа муниципального образования</t>
  </si>
  <si>
    <t>0104 0000000 000 00028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</si>
  <si>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 0000000 000 00521 Руководитель контрольно-счетной палаты  муниципального  образования и его заместители</t>
  </si>
  <si>
    <t xml:space="preserve">0203 0000000 000 00768 Осуществление первичного воинского учета на территориях, где отсутствуют военные комиссариаты </t>
  </si>
  <si>
    <t xml:space="preserve">Финансовый отдел </t>
  </si>
  <si>
    <t>КСП</t>
  </si>
  <si>
    <t xml:space="preserve">0106 0000000 000 00518                  Центральный аппарат, всего </t>
  </si>
  <si>
    <t xml:space="preserve">0106 0000000 000 00518                                     Центральный аппарат, всего </t>
  </si>
  <si>
    <t xml:space="preserve">0412 0000000 000 00665                           Центральный аппарат </t>
  </si>
  <si>
    <t xml:space="preserve">0412 0000000 000 00665                                Центральный аппарат </t>
  </si>
  <si>
    <t>0505 0000000 000 00671                Центральный аппарат</t>
  </si>
  <si>
    <t>0709 0000000 000 00689                        Центральный аппарат</t>
  </si>
  <si>
    <t>0804 0000000 000 00794                        Центральный аппарат</t>
  </si>
  <si>
    <t xml:space="preserve">1006 0000000 000 00711                             Центральный аппарат </t>
  </si>
  <si>
    <t>0505 0000000 000 00671                      Центральный аппарат</t>
  </si>
  <si>
    <t>0804 0000000 000 00794                      Центральный аппарат</t>
  </si>
  <si>
    <t xml:space="preserve">1006 0000000 000 00711                              Центральный аппарат </t>
  </si>
  <si>
    <t>0505 0000000 000 00671                                         Центральный аппарат</t>
  </si>
  <si>
    <t>0709 0000000 000 00689                                                                       Центральный аппарат</t>
  </si>
  <si>
    <t>0804 0000000 000 00794                                                                                    Центральный аппарат</t>
  </si>
  <si>
    <t xml:space="preserve">1006 0000000 000 00711                                                                                       Центральный аппарат </t>
  </si>
  <si>
    <t>М.П.</t>
  </si>
  <si>
    <t>(подпись)</t>
  </si>
  <si>
    <t>(расшифровка подписи)</t>
  </si>
  <si>
    <t>Главный бухгалтер</t>
  </si>
  <si>
    <t>Исполнитель</t>
  </si>
  <si>
    <t>(должность)</t>
  </si>
  <si>
    <t>(телефон)</t>
  </si>
  <si>
    <t>"</t>
  </si>
  <si>
    <t>20__г.</t>
  </si>
  <si>
    <t xml:space="preserve">1105 0000000 000 00817                              Центральный аппарат </t>
  </si>
  <si>
    <t xml:space="preserve">1105 0000000 000 00817                                        Центральный аппарат </t>
  </si>
  <si>
    <t xml:space="preserve">1105 0000000 000 00817                                     Центральный аппарат </t>
  </si>
  <si>
    <t>3. Справка о количестве органов местного самоуправления, избирательных комиссий муниципальных образований и фактически начисленной заработной плате муниципальных служащих</t>
  </si>
  <si>
    <t xml:space="preserve">    0102 000000 000 00435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муниципального образования</t>
  </si>
  <si>
    <t>0103 0000000 000 00443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</si>
  <si>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0103 0000000 000 00447                                                                                                                                                                                                                                                                                    Депутаты представительного органа муниципального образования</t>
  </si>
  <si>
    <t>Форма 14 МО, с.5</t>
  </si>
  <si>
    <t xml:space="preserve">0103 0000000 000 00446                                                                                                                                                                                                                                                                             Председатель представительного органа муниципального образования </t>
  </si>
  <si>
    <t>0104 0000000 000 00028                                                                                                                                                                                                                                                          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</si>
  <si>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Форма 14 МО, с. 8</t>
  </si>
  <si>
    <t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</si>
  <si>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0104 0000000 000 00452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                                                                                                                      </t>
  </si>
  <si>
    <t xml:space="preserve">   0104 0000000 000 00454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</si>
  <si>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</si>
  <si>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Форма 14 МО, с. 11</t>
  </si>
  <si>
    <t xml:space="preserve"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аппарат, всего </t>
  </si>
  <si>
    <t>Форма 14 МО, с. 14</t>
  </si>
  <si>
    <t>0106 0000000 000 00521                                                                                                                                                                                                                                                                                                                                                                                                                                                                                                                  Руководитель контрольно-счетной палаты  муниципального  образования и его заместители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</si>
  <si>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</si>
  <si>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0203 0000000 000 00768                                                                                                                                                                                                                                                                                 Осуществление первичного воинского учета на территориях, где отсутствуют военные комиссариаты </t>
  </si>
  <si>
    <t xml:space="preserve">0412 0000000 000 00665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</si>
  <si>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 17</t>
  </si>
  <si>
    <t>Форма 14 МО, с. 20</t>
  </si>
  <si>
    <t xml:space="preserve">1105 0000000 000 00817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</si>
  <si>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с.19</t>
  </si>
  <si>
    <t>Форма 14 МО, с.16</t>
  </si>
  <si>
    <t>0505 0000000 000 00671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</si>
  <si>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0709 0000000 000 00689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</si>
  <si>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0804 0000000 000 00794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</si>
  <si>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1006 0000000 000 00711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</si>
  <si>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с.13</t>
  </si>
  <si>
    <t>0106 0000000 000 00521                                                                                                                                                                                                                                                                                        Руководитель контрольно-счетной палаты  муниципального  образования и его заместители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</si>
  <si>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</si>
  <si>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0203 0000000 000 00768                                                                                                                                                                                                                                                                                    Осуществление первичного воинского учета на территориях, где отсутствуют военные комиссариаты </t>
  </si>
  <si>
    <t xml:space="preserve">0412 0000000 000 00665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</si>
  <si>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с.10</t>
  </si>
  <si>
    <t xml:space="preserve"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аппарат, всего </t>
  </si>
  <si>
    <t>Форма 14 МО, с.7</t>
  </si>
  <si>
    <t>0104 0000000 000 00452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</si>
  <si>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   0104 0000000 000 00454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</si>
  <si>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</si>
  <si>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</si>
  <si>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0103 0000000 000 00443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</si>
  <si>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0103 0000000 000 00446                                                                                                                                                                                                                                                                                  Председатель представительного органа муниципального образования </t>
  </si>
  <si>
    <t>0103 0000000 000 00447                                                                                                                                                                                                                                                                                             Депутаты представительного органа муниципального образования</t>
  </si>
  <si>
    <t>0104 0000000 000 00028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</si>
  <si>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Форма 14 МО, с.4</t>
  </si>
  <si>
    <t>0100 0000000 000 0002                                                                                                                                                                                                                                                                                                               ОБЩЕГОСУДАРСТВЕННЫЕ ВОПРОСЫ</t>
  </si>
  <si>
    <t xml:space="preserve">    0102 000000 000 00435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муниципального образования</t>
  </si>
  <si>
    <t>0103 0000000 000 0436                                                                                                                                                                                                                                                                                       Функционирование законодательных (представительных) органов государственной власти и  представительных органов муниципальных образований</t>
  </si>
  <si>
    <t xml:space="preserve">                                                                                                                                                    должности - единица</t>
  </si>
  <si>
    <t>Единица измерения:                                                                                                                         расходы - тыс. руб.</t>
  </si>
  <si>
    <t>Форма 14 МО, с. 6</t>
  </si>
  <si>
    <t>Форма 14 МО, с.9</t>
  </si>
  <si>
    <t>Служебные легковые автомобили, предоставляемые муниципальными учреждениями органу местного самоуправления, избирательной комиссии муниципального образования на правах безвозмездного пользования, шт.</t>
  </si>
  <si>
    <t>0104 0000000 000 00452                                Центральный аппарат</t>
  </si>
  <si>
    <t xml:space="preserve">   0104 0000000 000 00454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</si>
  <si>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</si>
  <si>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0106 0000000 000 00518                                                                                                                                                                          Центральный аппарат</t>
  </si>
  <si>
    <t>0106 0000000 000 00518                               Центральный аппарат</t>
  </si>
  <si>
    <t>0104 0000000 000 00452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</si>
  <si>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   0104 0000000 000 00454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</si>
  <si>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</si>
  <si>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</si>
  <si>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</si>
  <si>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Форма 14 МО, с. 21</t>
  </si>
  <si>
    <t>Форма 14 МО, с. 18</t>
  </si>
  <si>
    <t>Форма 14 МО, с. 15</t>
  </si>
  <si>
    <t>Форма 14 МО, с.12</t>
  </si>
  <si>
    <t>2015г.</t>
  </si>
  <si>
    <t>1</t>
  </si>
  <si>
    <t>Бюджет Гордеевского района</t>
  </si>
  <si>
    <t>на 1 июля</t>
  </si>
  <si>
    <t>10</t>
  </si>
  <si>
    <t>11</t>
  </si>
  <si>
    <t>Г.Н.Сехина</t>
  </si>
  <si>
    <t>Л.М.Мазуревская</t>
  </si>
  <si>
    <t>Е.А.Шевцова</t>
  </si>
  <si>
    <t>2-14-76</t>
  </si>
  <si>
    <t>Заместитель главы администрации Гордеевского района, начальник финансового отдела</t>
  </si>
  <si>
    <t>начальник отдела по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</si>
</sst>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0.00;\-0.00;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indexed="9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sz val="7.5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9" fillId="0" borderId="0" xfId="1" applyFont="1"/>
    <xf numFmtId="0" fontId="9" fillId="0" borderId="0" xfId="1" applyFont="1" applyAlignment="1">
      <alignment horizontal="right"/>
    </xf>
    <xf numFmtId="49" fontId="9" fillId="0" borderId="0" xfId="1" applyNumberFormat="1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49" fontId="2" fillId="0" borderId="1" xfId="1" applyNumberFormat="1" applyFont="1" applyBorder="1" applyAlignment="1"/>
    <xf numFmtId="0" fontId="14" fillId="0" borderId="0" xfId="1" applyFont="1" applyBorder="1" applyAlignment="1">
      <alignment vertical="center"/>
    </xf>
    <xf numFmtId="0" fontId="0" fillId="0" borderId="0" xfId="0" applyBorder="1"/>
    <xf numFmtId="0" fontId="3" fillId="0" borderId="0" xfId="1" applyFont="1" applyBorder="1" applyAlignment="1">
      <alignment vertic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wrapText="1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wrapText="1"/>
    </xf>
    <xf numFmtId="0" fontId="10" fillId="0" borderId="0" xfId="1" applyFont="1" applyBorder="1" applyAlignment="1">
      <alignment vertical="center" wrapText="1"/>
    </xf>
    <xf numFmtId="0" fontId="3" fillId="0" borderId="14" xfId="1" applyFont="1" applyFill="1" applyBorder="1" applyAlignment="1">
      <alignment wrapText="1"/>
    </xf>
    <xf numFmtId="0" fontId="2" fillId="0" borderId="6" xfId="1" applyFont="1" applyFill="1" applyBorder="1" applyAlignment="1"/>
    <xf numFmtId="0" fontId="2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top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left"/>
    </xf>
    <xf numFmtId="49" fontId="2" fillId="0" borderId="31" xfId="1" applyNumberFormat="1" applyFont="1" applyFill="1" applyBorder="1" applyAlignment="1">
      <alignment horizontal="center"/>
    </xf>
    <xf numFmtId="49" fontId="3" fillId="0" borderId="25" xfId="1" applyNumberFormat="1" applyFont="1" applyFill="1" applyBorder="1" applyAlignment="1">
      <alignment horizontal="center"/>
    </xf>
    <xf numFmtId="49" fontId="2" fillId="0" borderId="25" xfId="1" applyNumberFormat="1" applyFont="1" applyFill="1" applyBorder="1" applyAlignment="1">
      <alignment horizontal="center"/>
    </xf>
    <xf numFmtId="49" fontId="3" fillId="0" borderId="22" xfId="1" applyNumberFormat="1" applyFont="1" applyFill="1" applyBorder="1" applyAlignment="1">
      <alignment horizontal="center"/>
    </xf>
    <xf numFmtId="49" fontId="3" fillId="0" borderId="23" xfId="1" applyNumberFormat="1" applyFont="1" applyFill="1" applyBorder="1" applyAlignment="1">
      <alignment horizontal="center"/>
    </xf>
    <xf numFmtId="0" fontId="3" fillId="0" borderId="33" xfId="1" applyFont="1" applyFill="1" applyBorder="1" applyAlignment="1">
      <alignment wrapText="1"/>
    </xf>
    <xf numFmtId="49" fontId="3" fillId="0" borderId="20" xfId="1" applyNumberFormat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49" fontId="2" fillId="0" borderId="25" xfId="1" applyNumberFormat="1" applyFont="1" applyBorder="1" applyAlignment="1">
      <alignment horizontal="center"/>
    </xf>
    <xf numFmtId="49" fontId="2" fillId="0" borderId="22" xfId="1" applyNumberFormat="1" applyFont="1" applyBorder="1" applyAlignment="1">
      <alignment horizontal="center" vertical="center"/>
    </xf>
    <xf numFmtId="49" fontId="2" fillId="0" borderId="23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3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top"/>
    </xf>
    <xf numFmtId="0" fontId="3" fillId="0" borderId="10" xfId="1" applyFont="1" applyFill="1" applyBorder="1" applyAlignment="1"/>
    <xf numFmtId="0" fontId="3" fillId="0" borderId="22" xfId="1" applyFont="1" applyFill="1" applyBorder="1" applyAlignment="1">
      <alignment wrapText="1"/>
    </xf>
    <xf numFmtId="0" fontId="3" fillId="0" borderId="25" xfId="1" applyFont="1" applyFill="1" applyBorder="1" applyAlignment="1"/>
    <xf numFmtId="49" fontId="3" fillId="0" borderId="29" xfId="1" applyNumberFormat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14" xfId="1" applyFont="1" applyBorder="1" applyAlignment="1"/>
    <xf numFmtId="0" fontId="3" fillId="0" borderId="0" xfId="1" applyFont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9" fillId="0" borderId="0" xfId="1" applyFont="1"/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Border="1" applyAlignment="1"/>
    <xf numFmtId="0" fontId="3" fillId="0" borderId="10" xfId="1" applyFont="1" applyBorder="1" applyAlignment="1"/>
    <xf numFmtId="0" fontId="3" fillId="0" borderId="4" xfId="1" applyFont="1" applyBorder="1" applyAlignment="1"/>
    <xf numFmtId="0" fontId="2" fillId="0" borderId="10" xfId="1" applyFont="1" applyBorder="1" applyAlignment="1">
      <alignment horizontal="center"/>
    </xf>
    <xf numFmtId="0" fontId="0" fillId="0" borderId="31" xfId="0" applyBorder="1" applyAlignment="1">
      <alignment horizontal="center"/>
    </xf>
    <xf numFmtId="49" fontId="2" fillId="0" borderId="22" xfId="1" applyNumberFormat="1" applyFont="1" applyBorder="1" applyAlignment="1">
      <alignment horizontal="center"/>
    </xf>
    <xf numFmtId="49" fontId="2" fillId="0" borderId="23" xfId="1" applyNumberFormat="1" applyFont="1" applyBorder="1" applyAlignment="1">
      <alignment horizontal="center"/>
    </xf>
    <xf numFmtId="0" fontId="2" fillId="0" borderId="20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3" xfId="1" applyFont="1" applyBorder="1" applyAlignment="1">
      <alignment wrapText="1"/>
    </xf>
    <xf numFmtId="49" fontId="2" fillId="0" borderId="33" xfId="1" applyNumberFormat="1" applyFont="1" applyBorder="1" applyAlignment="1">
      <alignment horizontal="center"/>
    </xf>
    <xf numFmtId="49" fontId="2" fillId="0" borderId="20" xfId="1" applyNumberFormat="1" applyFont="1" applyBorder="1" applyAlignment="1"/>
    <xf numFmtId="49" fontId="2" fillId="0" borderId="34" xfId="1" applyNumberFormat="1" applyFont="1" applyBorder="1" applyAlignment="1"/>
    <xf numFmtId="49" fontId="2" fillId="0" borderId="38" xfId="1" applyNumberFormat="1" applyFont="1" applyBorder="1" applyAlignment="1"/>
    <xf numFmtId="49" fontId="2" fillId="0" borderId="35" xfId="1" applyNumberFormat="1" applyFont="1" applyBorder="1" applyAlignment="1"/>
    <xf numFmtId="0" fontId="2" fillId="0" borderId="30" xfId="1" applyFont="1" applyBorder="1" applyAlignment="1">
      <alignment horizontal="center" vertical="center"/>
    </xf>
    <xf numFmtId="0" fontId="2" fillId="0" borderId="33" xfId="1" applyFont="1" applyBorder="1" applyAlignment="1">
      <alignment vertical="center" wrapText="1"/>
    </xf>
    <xf numFmtId="0" fontId="3" fillId="0" borderId="15" xfId="1" applyFont="1" applyFill="1" applyBorder="1" applyAlignment="1">
      <alignment wrapText="1"/>
    </xf>
    <xf numFmtId="0" fontId="3" fillId="0" borderId="28" xfId="1" applyFont="1" applyFill="1" applyBorder="1" applyAlignment="1">
      <alignment horizontal="center"/>
    </xf>
    <xf numFmtId="0" fontId="2" fillId="0" borderId="6" xfId="1" applyFont="1" applyBorder="1" applyAlignment="1"/>
    <xf numFmtId="0" fontId="3" fillId="0" borderId="33" xfId="1" applyFont="1" applyBorder="1" applyAlignment="1">
      <alignment wrapText="1"/>
    </xf>
    <xf numFmtId="0" fontId="3" fillId="0" borderId="2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0" fillId="0" borderId="0" xfId="0" applyAlignment="1">
      <alignment horizontal="left" vertical="top"/>
    </xf>
    <xf numFmtId="0" fontId="2" fillId="0" borderId="30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/>
    </xf>
    <xf numFmtId="0" fontId="2" fillId="0" borderId="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3" fillId="0" borderId="6" xfId="1" applyFont="1" applyFill="1" applyBorder="1" applyAlignment="1">
      <alignment wrapText="1"/>
    </xf>
    <xf numFmtId="0" fontId="3" fillId="0" borderId="31" xfId="1" applyFont="1" applyFill="1" applyBorder="1" applyAlignment="1">
      <alignment horizont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Border="1" applyAlignment="1"/>
    <xf numFmtId="0" fontId="9" fillId="0" borderId="0" xfId="0" applyFont="1" applyBorder="1" applyAlignment="1">
      <alignment vertical="top"/>
    </xf>
    <xf numFmtId="0" fontId="2" fillId="0" borderId="0" xfId="0" applyFont="1" applyBorder="1"/>
    <xf numFmtId="49" fontId="2" fillId="0" borderId="0" xfId="0" applyNumberFormat="1" applyFont="1" applyBorder="1" applyAlignment="1"/>
    <xf numFmtId="0" fontId="9" fillId="0" borderId="0" xfId="0" applyFont="1" applyBorder="1"/>
    <xf numFmtId="0" fontId="3" fillId="0" borderId="20" xfId="1" applyFont="1" applyFill="1" applyBorder="1" applyAlignment="1">
      <alignment wrapText="1"/>
    </xf>
    <xf numFmtId="0" fontId="8" fillId="0" borderId="35" xfId="1" applyFont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/>
    </xf>
    <xf numFmtId="3" fontId="9" fillId="0" borderId="0" xfId="1" applyNumberFormat="1" applyFont="1"/>
    <xf numFmtId="0" fontId="2" fillId="0" borderId="31" xfId="1" applyFont="1" applyFill="1" applyBorder="1" applyAlignment="1"/>
    <xf numFmtId="0" fontId="3" fillId="0" borderId="17" xfId="1" applyFont="1" applyFill="1" applyBorder="1" applyAlignment="1">
      <alignment vertical="center" wrapText="1"/>
    </xf>
    <xf numFmtId="49" fontId="3" fillId="0" borderId="30" xfId="1" applyNumberFormat="1" applyFont="1" applyFill="1" applyBorder="1" applyAlignment="1">
      <alignment horizontal="center"/>
    </xf>
    <xf numFmtId="0" fontId="2" fillId="0" borderId="30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wrapText="1"/>
    </xf>
    <xf numFmtId="0" fontId="3" fillId="0" borderId="29" xfId="1" applyFont="1" applyFill="1" applyBorder="1" applyAlignment="1">
      <alignment wrapText="1"/>
    </xf>
    <xf numFmtId="164" fontId="18" fillId="0" borderId="33" xfId="1" applyNumberFormat="1" applyFont="1" applyBorder="1" applyAlignment="1">
      <alignment horizontal="center"/>
    </xf>
    <xf numFmtId="164" fontId="18" fillId="0" borderId="20" xfId="1" applyNumberFormat="1" applyFont="1" applyBorder="1" applyAlignment="1">
      <alignment horizontal="center"/>
    </xf>
    <xf numFmtId="49" fontId="18" fillId="0" borderId="33" xfId="1" applyNumberFormat="1" applyFont="1" applyBorder="1" applyAlignment="1" applyProtection="1">
      <alignment horizontal="center"/>
      <protection locked="0"/>
    </xf>
    <xf numFmtId="49" fontId="18" fillId="0" borderId="20" xfId="1" applyNumberFormat="1" applyFont="1" applyBorder="1" applyAlignment="1" applyProtection="1">
      <alignment horizontal="center"/>
      <protection locked="0"/>
    </xf>
    <xf numFmtId="49" fontId="18" fillId="0" borderId="34" xfId="1" applyNumberFormat="1" applyFont="1" applyBorder="1" applyAlignment="1" applyProtection="1">
      <alignment horizontal="center"/>
      <protection locked="0"/>
    </xf>
    <xf numFmtId="164" fontId="18" fillId="0" borderId="38" xfId="1" applyNumberFormat="1" applyFont="1" applyBorder="1" applyAlignment="1">
      <alignment horizontal="center"/>
    </xf>
    <xf numFmtId="164" fontId="18" fillId="0" borderId="33" xfId="1" applyNumberFormat="1" applyFont="1" applyBorder="1" applyAlignment="1" applyProtection="1">
      <alignment horizontal="center"/>
      <protection locked="0"/>
    </xf>
    <xf numFmtId="164" fontId="18" fillId="0" borderId="20" xfId="1" applyNumberFormat="1" applyFont="1" applyBorder="1" applyAlignment="1" applyProtection="1">
      <alignment horizontal="center"/>
      <protection locked="0"/>
    </xf>
    <xf numFmtId="164" fontId="18" fillId="0" borderId="34" xfId="1" applyNumberFormat="1" applyFont="1" applyBorder="1" applyAlignment="1" applyProtection="1">
      <alignment horizontal="center"/>
      <protection locked="0"/>
    </xf>
    <xf numFmtId="3" fontId="18" fillId="0" borderId="33" xfId="1" applyNumberFormat="1" applyFont="1" applyBorder="1" applyAlignment="1" applyProtection="1">
      <alignment horizontal="center"/>
      <protection locked="0"/>
    </xf>
    <xf numFmtId="3" fontId="18" fillId="0" borderId="20" xfId="1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protection locked="0"/>
    </xf>
    <xf numFmtId="49" fontId="2" fillId="0" borderId="1" xfId="0" applyNumberFormat="1" applyFont="1" applyBorder="1" applyAlignment="1" applyProtection="1"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18" fillId="0" borderId="35" xfId="1" applyNumberFormat="1" applyFont="1" applyFill="1" applyBorder="1" applyAlignment="1">
      <alignment horizontal="center" wrapText="1"/>
    </xf>
    <xf numFmtId="164" fontId="18" fillId="0" borderId="35" xfId="1" applyNumberFormat="1" applyFont="1" applyFill="1" applyBorder="1" applyAlignment="1">
      <alignment horizontal="center" wrapText="1"/>
    </xf>
    <xf numFmtId="165" fontId="19" fillId="0" borderId="9" xfId="1" applyNumberFormat="1" applyFont="1" applyFill="1" applyBorder="1" applyAlignment="1">
      <alignment horizontal="center"/>
    </xf>
    <xf numFmtId="165" fontId="19" fillId="0" borderId="31" xfId="1" applyNumberFormat="1" applyFont="1" applyFill="1" applyBorder="1" applyAlignment="1">
      <alignment horizontal="center"/>
    </xf>
    <xf numFmtId="164" fontId="19" fillId="0" borderId="31" xfId="1" applyNumberFormat="1" applyFont="1" applyFill="1" applyBorder="1" applyAlignment="1">
      <alignment horizontal="center"/>
    </xf>
    <xf numFmtId="165" fontId="18" fillId="0" borderId="19" xfId="1" applyNumberFormat="1" applyFont="1" applyFill="1" applyBorder="1" applyAlignment="1">
      <alignment horizontal="center" wrapText="1"/>
    </xf>
    <xf numFmtId="0" fontId="2" fillId="0" borderId="20" xfId="1" applyFont="1" applyBorder="1" applyAlignment="1">
      <alignment horizontal="center" wrapText="1"/>
    </xf>
    <xf numFmtId="0" fontId="2" fillId="0" borderId="35" xfId="1" applyFont="1" applyBorder="1" applyAlignment="1">
      <alignment horizontal="center" wrapText="1"/>
    </xf>
    <xf numFmtId="165" fontId="18" fillId="0" borderId="7" xfId="1" applyNumberFormat="1" applyFont="1" applyFill="1" applyBorder="1" applyAlignment="1" applyProtection="1">
      <alignment horizontal="center" wrapText="1"/>
      <protection locked="0"/>
    </xf>
    <xf numFmtId="164" fontId="18" fillId="0" borderId="7" xfId="1" applyNumberFormat="1" applyFont="1" applyFill="1" applyBorder="1" applyAlignment="1" applyProtection="1">
      <alignment horizontal="center" wrapText="1"/>
      <protection locked="0"/>
    </xf>
    <xf numFmtId="165" fontId="18" fillId="0" borderId="35" xfId="1" applyNumberFormat="1" applyFont="1" applyFill="1" applyBorder="1" applyAlignment="1" applyProtection="1">
      <alignment horizontal="center" wrapText="1"/>
      <protection locked="0"/>
    </xf>
    <xf numFmtId="164" fontId="18" fillId="0" borderId="35" xfId="1" applyNumberFormat="1" applyFont="1" applyFill="1" applyBorder="1" applyAlignment="1" applyProtection="1">
      <alignment horizontal="center" wrapText="1"/>
      <protection locked="0"/>
    </xf>
    <xf numFmtId="165" fontId="18" fillId="0" borderId="35" xfId="1" applyNumberFormat="1" applyFont="1" applyFill="1" applyBorder="1" applyAlignment="1" applyProtection="1">
      <alignment horizontal="center" wrapText="1"/>
    </xf>
    <xf numFmtId="164" fontId="18" fillId="0" borderId="35" xfId="1" applyNumberFormat="1" applyFont="1" applyFill="1" applyBorder="1" applyAlignment="1" applyProtection="1">
      <alignment horizontal="center" wrapText="1"/>
    </xf>
    <xf numFmtId="165" fontId="19" fillId="0" borderId="9" xfId="1" applyNumberFormat="1" applyFont="1" applyFill="1" applyBorder="1" applyAlignment="1" applyProtection="1">
      <alignment horizontal="center"/>
    </xf>
    <xf numFmtId="164" fontId="19" fillId="0" borderId="31" xfId="1" applyNumberFormat="1" applyFont="1" applyFill="1" applyBorder="1" applyAlignment="1" applyProtection="1">
      <alignment horizontal="center"/>
    </xf>
    <xf numFmtId="165" fontId="18" fillId="0" borderId="19" xfId="1" applyNumberFormat="1" applyFont="1" applyFill="1" applyBorder="1" applyAlignment="1" applyProtection="1">
      <alignment horizontal="center" wrapText="1"/>
    </xf>
    <xf numFmtId="0" fontId="2" fillId="0" borderId="20" xfId="1" applyFont="1" applyBorder="1" applyAlignment="1">
      <alignment horizontal="center" vertical="top"/>
    </xf>
    <xf numFmtId="0" fontId="2" fillId="0" borderId="20" xfId="1" applyFont="1" applyBorder="1" applyAlignment="1">
      <alignment vertical="top"/>
    </xf>
    <xf numFmtId="164" fontId="18" fillId="0" borderId="19" xfId="1" applyNumberFormat="1" applyFont="1" applyFill="1" applyBorder="1" applyAlignment="1">
      <alignment horizontal="center" wrapText="1"/>
    </xf>
    <xf numFmtId="49" fontId="3" fillId="0" borderId="31" xfId="1" applyNumberFormat="1" applyFont="1" applyFill="1" applyBorder="1" applyAlignment="1">
      <alignment horizontal="center"/>
    </xf>
    <xf numFmtId="0" fontId="2" fillId="0" borderId="27" xfId="1" applyFont="1" applyFill="1" applyBorder="1" applyAlignment="1"/>
    <xf numFmtId="49" fontId="3" fillId="0" borderId="28" xfId="1" applyNumberFormat="1" applyFont="1" applyFill="1" applyBorder="1" applyAlignment="1">
      <alignment horizontal="center"/>
    </xf>
    <xf numFmtId="165" fontId="19" fillId="0" borderId="37" xfId="1" applyNumberFormat="1" applyFont="1" applyFill="1" applyBorder="1" applyAlignment="1">
      <alignment horizontal="center"/>
    </xf>
    <xf numFmtId="165" fontId="19" fillId="0" borderId="28" xfId="1" applyNumberFormat="1" applyFont="1" applyFill="1" applyBorder="1" applyAlignment="1">
      <alignment horizontal="center"/>
    </xf>
    <xf numFmtId="164" fontId="19" fillId="0" borderId="28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wrapText="1"/>
    </xf>
    <xf numFmtId="164" fontId="18" fillId="0" borderId="19" xfId="1" applyNumberFormat="1" applyFont="1" applyFill="1" applyBorder="1" applyAlignment="1" applyProtection="1">
      <alignment horizontal="center" wrapText="1"/>
    </xf>
    <xf numFmtId="165" fontId="18" fillId="0" borderId="9" xfId="1" applyNumberFormat="1" applyFont="1" applyFill="1" applyBorder="1" applyAlignment="1" applyProtection="1">
      <alignment horizontal="center" wrapText="1"/>
      <protection locked="0"/>
    </xf>
    <xf numFmtId="164" fontId="18" fillId="0" borderId="9" xfId="1" applyNumberFormat="1" applyFont="1" applyFill="1" applyBorder="1" applyAlignment="1" applyProtection="1">
      <alignment horizontal="center" wrapText="1"/>
      <protection locked="0"/>
    </xf>
    <xf numFmtId="165" fontId="18" fillId="0" borderId="9" xfId="1" applyNumberFormat="1" applyFont="1" applyFill="1" applyBorder="1" applyAlignment="1" applyProtection="1">
      <alignment horizontal="center" wrapText="1"/>
    </xf>
    <xf numFmtId="164" fontId="18" fillId="0" borderId="9" xfId="1" applyNumberFormat="1" applyFont="1" applyFill="1" applyBorder="1" applyAlignment="1" applyProtection="1">
      <alignment horizontal="center" wrapText="1"/>
    </xf>
    <xf numFmtId="165" fontId="19" fillId="0" borderId="37" xfId="1" applyNumberFormat="1" applyFont="1" applyFill="1" applyBorder="1" applyAlignment="1" applyProtection="1">
      <alignment horizontal="center"/>
    </xf>
    <xf numFmtId="165" fontId="19" fillId="0" borderId="28" xfId="1" applyNumberFormat="1" applyFont="1" applyFill="1" applyBorder="1" applyAlignment="1" applyProtection="1">
      <alignment horizontal="center"/>
    </xf>
    <xf numFmtId="164" fontId="19" fillId="0" borderId="28" xfId="1" applyNumberFormat="1" applyFont="1" applyFill="1" applyBorder="1" applyAlignment="1" applyProtection="1">
      <alignment horizontal="center"/>
    </xf>
    <xf numFmtId="165" fontId="19" fillId="0" borderId="8" xfId="1" applyNumberFormat="1" applyFont="1" applyFill="1" applyBorder="1" applyAlignment="1" applyProtection="1">
      <alignment horizontal="center"/>
      <protection locked="0"/>
    </xf>
    <xf numFmtId="165" fontId="19" fillId="0" borderId="25" xfId="1" applyNumberFormat="1" applyFont="1" applyFill="1" applyBorder="1" applyAlignment="1" applyProtection="1">
      <alignment horizontal="center"/>
      <protection locked="0"/>
    </xf>
    <xf numFmtId="164" fontId="19" fillId="0" borderId="25" xfId="1" applyNumberFormat="1" applyFont="1" applyFill="1" applyBorder="1" applyAlignment="1" applyProtection="1">
      <alignment horizontal="center"/>
      <protection locked="0"/>
    </xf>
    <xf numFmtId="165" fontId="19" fillId="0" borderId="8" xfId="1" applyNumberFormat="1" applyFont="1" applyFill="1" applyBorder="1" applyAlignment="1" applyProtection="1">
      <alignment horizontal="center"/>
    </xf>
    <xf numFmtId="165" fontId="19" fillId="0" borderId="25" xfId="1" applyNumberFormat="1" applyFont="1" applyFill="1" applyBorder="1" applyAlignment="1" applyProtection="1">
      <alignment horizontal="center"/>
    </xf>
    <xf numFmtId="164" fontId="19" fillId="0" borderId="25" xfId="1" applyNumberFormat="1" applyFont="1" applyFill="1" applyBorder="1" applyAlignment="1" applyProtection="1">
      <alignment horizontal="center"/>
    </xf>
    <xf numFmtId="165" fontId="19" fillId="0" borderId="3" xfId="1" applyNumberFormat="1" applyFont="1" applyFill="1" applyBorder="1" applyAlignment="1" applyProtection="1">
      <alignment horizontal="center" wrapText="1"/>
      <protection locked="0"/>
    </xf>
    <xf numFmtId="165" fontId="19" fillId="0" borderId="22" xfId="1" applyNumberFormat="1" applyFont="1" applyFill="1" applyBorder="1" applyAlignment="1" applyProtection="1">
      <alignment horizontal="center" wrapText="1"/>
      <protection locked="0"/>
    </xf>
    <xf numFmtId="164" fontId="19" fillId="0" borderId="22" xfId="1" applyNumberFormat="1" applyFont="1" applyFill="1" applyBorder="1" applyAlignment="1" applyProtection="1">
      <alignment horizontal="center" wrapText="1"/>
      <protection locked="0"/>
    </xf>
    <xf numFmtId="165" fontId="19" fillId="0" borderId="3" xfId="1" applyNumberFormat="1" applyFont="1" applyFill="1" applyBorder="1" applyAlignment="1" applyProtection="1">
      <alignment horizontal="center" wrapText="1"/>
    </xf>
    <xf numFmtId="165" fontId="19" fillId="0" borderId="22" xfId="1" applyNumberFormat="1" applyFont="1" applyFill="1" applyBorder="1" applyAlignment="1" applyProtection="1">
      <alignment horizontal="center" wrapText="1"/>
    </xf>
    <xf numFmtId="164" fontId="19" fillId="0" borderId="22" xfId="1" applyNumberFormat="1" applyFont="1" applyFill="1" applyBorder="1" applyAlignment="1" applyProtection="1">
      <alignment horizontal="center" wrapText="1"/>
    </xf>
    <xf numFmtId="165" fontId="19" fillId="0" borderId="7" xfId="1" applyNumberFormat="1" applyFont="1" applyFill="1" applyBorder="1" applyAlignment="1" applyProtection="1">
      <alignment horizontal="center" wrapText="1"/>
      <protection locked="0"/>
    </xf>
    <xf numFmtId="165" fontId="19" fillId="0" borderId="23" xfId="1" applyNumberFormat="1" applyFont="1" applyFill="1" applyBorder="1" applyAlignment="1" applyProtection="1">
      <alignment horizontal="center" wrapText="1"/>
      <protection locked="0"/>
    </xf>
    <xf numFmtId="164" fontId="19" fillId="0" borderId="23" xfId="1" applyNumberFormat="1" applyFont="1" applyFill="1" applyBorder="1" applyAlignment="1" applyProtection="1">
      <alignment horizontal="center" wrapText="1"/>
      <protection locked="0"/>
    </xf>
    <xf numFmtId="165" fontId="19" fillId="0" borderId="7" xfId="1" applyNumberFormat="1" applyFont="1" applyFill="1" applyBorder="1" applyAlignment="1" applyProtection="1">
      <alignment horizontal="center" wrapText="1"/>
    </xf>
    <xf numFmtId="165" fontId="19" fillId="0" borderId="23" xfId="1" applyNumberFormat="1" applyFont="1" applyFill="1" applyBorder="1" applyAlignment="1" applyProtection="1">
      <alignment horizontal="center" wrapText="1"/>
    </xf>
    <xf numFmtId="164" fontId="19" fillId="0" borderId="23" xfId="1" applyNumberFormat="1" applyFont="1" applyFill="1" applyBorder="1" applyAlignment="1" applyProtection="1">
      <alignment horizontal="center" wrapText="1"/>
    </xf>
    <xf numFmtId="0" fontId="3" fillId="0" borderId="33" xfId="1" applyFont="1" applyFill="1" applyBorder="1" applyAlignment="1">
      <alignment vertical="center" wrapText="1"/>
    </xf>
    <xf numFmtId="165" fontId="19" fillId="0" borderId="13" xfId="1" applyNumberFormat="1" applyFont="1" applyFill="1" applyBorder="1" applyAlignment="1" applyProtection="1">
      <alignment horizontal="center" wrapText="1"/>
    </xf>
    <xf numFmtId="164" fontId="19" fillId="0" borderId="29" xfId="1" applyNumberFormat="1" applyFont="1" applyFill="1" applyBorder="1" applyAlignment="1" applyProtection="1">
      <alignment horizontal="center" wrapText="1"/>
    </xf>
    <xf numFmtId="165" fontId="19" fillId="0" borderId="13" xfId="1" applyNumberFormat="1" applyFont="1" applyFill="1" applyBorder="1" applyAlignment="1" applyProtection="1">
      <alignment horizontal="center" wrapText="1"/>
      <protection locked="0"/>
    </xf>
    <xf numFmtId="165" fontId="19" fillId="0" borderId="29" xfId="1" applyNumberFormat="1" applyFont="1" applyFill="1" applyBorder="1" applyAlignment="1" applyProtection="1">
      <alignment horizontal="center" wrapText="1"/>
      <protection locked="0"/>
    </xf>
    <xf numFmtId="164" fontId="19" fillId="0" borderId="29" xfId="1" applyNumberFormat="1" applyFont="1" applyFill="1" applyBorder="1" applyAlignment="1" applyProtection="1">
      <alignment horizontal="center" wrapText="1"/>
      <protection locked="0"/>
    </xf>
    <xf numFmtId="164" fontId="16" fillId="0" borderId="20" xfId="1" applyNumberFormat="1" applyFont="1" applyFill="1" applyBorder="1" applyAlignment="1">
      <alignment horizontal="center"/>
    </xf>
    <xf numFmtId="164" fontId="2" fillId="0" borderId="34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17" fillId="0" borderId="3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17" fillId="0" borderId="25" xfId="1" applyNumberFormat="1" applyFont="1" applyFill="1" applyBorder="1" applyAlignment="1" applyProtection="1">
      <alignment horizontal="center"/>
      <protection locked="0"/>
    </xf>
    <xf numFmtId="164" fontId="17" fillId="0" borderId="31" xfId="1" applyNumberFormat="1" applyFont="1" applyFill="1" applyBorder="1" applyAlignment="1" applyProtection="1">
      <alignment horizontal="center"/>
      <protection locked="0"/>
    </xf>
    <xf numFmtId="164" fontId="16" fillId="0" borderId="34" xfId="1" applyNumberFormat="1" applyFont="1" applyFill="1" applyBorder="1" applyAlignment="1" applyProtection="1">
      <alignment horizontal="center"/>
      <protection locked="0"/>
    </xf>
    <xf numFmtId="164" fontId="16" fillId="0" borderId="20" xfId="1" applyNumberFormat="1" applyFont="1" applyFill="1" applyBorder="1" applyAlignment="1" applyProtection="1">
      <alignment horizontal="center"/>
      <protection locked="0"/>
    </xf>
    <xf numFmtId="164" fontId="17" fillId="0" borderId="0" xfId="1" applyNumberFormat="1" applyFont="1" applyFill="1" applyBorder="1" applyAlignment="1">
      <alignment horizontal="center"/>
    </xf>
    <xf numFmtId="0" fontId="10" fillId="0" borderId="20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top"/>
    </xf>
    <xf numFmtId="0" fontId="15" fillId="0" borderId="35" xfId="1" applyFont="1" applyBorder="1" applyAlignment="1">
      <alignment horizontal="center" vertical="top"/>
    </xf>
    <xf numFmtId="49" fontId="3" fillId="0" borderId="35" xfId="1" applyNumberFormat="1" applyFont="1" applyFill="1" applyBorder="1" applyAlignment="1">
      <alignment horizontal="center"/>
    </xf>
    <xf numFmtId="49" fontId="2" fillId="0" borderId="9" xfId="1" applyNumberFormat="1" applyFont="1" applyFill="1" applyBorder="1" applyAlignment="1">
      <alignment horizontal="center"/>
    </xf>
    <xf numFmtId="49" fontId="4" fillId="0" borderId="9" xfId="1" applyNumberFormat="1" applyFont="1" applyFill="1" applyBorder="1" applyAlignment="1">
      <alignment horizontal="center"/>
    </xf>
    <xf numFmtId="49" fontId="2" fillId="0" borderId="8" xfId="1" applyNumberFormat="1" applyFont="1" applyFill="1" applyBorder="1" applyAlignment="1">
      <alignment horizontal="center"/>
    </xf>
    <xf numFmtId="0" fontId="3" fillId="0" borderId="20" xfId="1" applyFont="1" applyFill="1" applyBorder="1" applyAlignment="1">
      <alignment horizontal="left" vertical="top" wrapText="1"/>
    </xf>
    <xf numFmtId="0" fontId="2" fillId="0" borderId="31" xfId="1" applyFont="1" applyFill="1" applyBorder="1" applyAlignment="1">
      <alignment horizontal="left" vertical="top"/>
    </xf>
    <xf numFmtId="164" fontId="2" fillId="0" borderId="25" xfId="1" applyNumberFormat="1" applyFont="1" applyFill="1" applyBorder="1" applyAlignment="1">
      <alignment horizontal="center"/>
    </xf>
    <xf numFmtId="0" fontId="2" fillId="0" borderId="31" xfId="1" applyFont="1" applyFill="1" applyBorder="1" applyAlignment="1">
      <alignment horizontal="left" vertical="top" wrapText="1"/>
    </xf>
    <xf numFmtId="0" fontId="4" fillId="0" borderId="31" xfId="1" applyFont="1" applyFill="1" applyBorder="1" applyAlignment="1">
      <alignment horizontal="left" vertical="top"/>
    </xf>
    <xf numFmtId="0" fontId="4" fillId="0" borderId="31" xfId="1" applyFont="1" applyFill="1" applyBorder="1" applyAlignment="1">
      <alignment horizontal="left" vertical="top" wrapText="1"/>
    </xf>
    <xf numFmtId="0" fontId="2" fillId="0" borderId="25" xfId="1" applyFont="1" applyFill="1" applyBorder="1" applyAlignment="1">
      <alignment horizontal="left" vertical="top" wrapText="1"/>
    </xf>
    <xf numFmtId="0" fontId="10" fillId="0" borderId="33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top"/>
    </xf>
    <xf numFmtId="0" fontId="10" fillId="0" borderId="35" xfId="1" applyFont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/>
    </xf>
    <xf numFmtId="164" fontId="2" fillId="0" borderId="25" xfId="1" applyNumberFormat="1" applyFont="1" applyFill="1" applyBorder="1" applyAlignment="1">
      <alignment horizontal="left"/>
    </xf>
    <xf numFmtId="49" fontId="2" fillId="0" borderId="28" xfId="1" applyNumberFormat="1" applyFont="1" applyFill="1" applyBorder="1" applyAlignment="1">
      <alignment horizontal="center"/>
    </xf>
    <xf numFmtId="49" fontId="2" fillId="0" borderId="30" xfId="1" applyNumberFormat="1" applyFont="1" applyFill="1" applyBorder="1" applyAlignment="1">
      <alignment horizontal="center"/>
    </xf>
    <xf numFmtId="0" fontId="2" fillId="0" borderId="22" xfId="1" applyFont="1" applyFill="1" applyBorder="1" applyAlignment="1">
      <alignment horizontal="left" vertical="top" wrapText="1"/>
    </xf>
    <xf numFmtId="49" fontId="2" fillId="0" borderId="3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17" fillId="0" borderId="22" xfId="1" applyNumberFormat="1" applyFont="1" applyFill="1" applyBorder="1" applyAlignment="1">
      <alignment horizontal="center"/>
    </xf>
    <xf numFmtId="0" fontId="4" fillId="0" borderId="25" xfId="1" applyFont="1" applyFill="1" applyBorder="1" applyAlignment="1">
      <alignment horizontal="left" vertical="top"/>
    </xf>
    <xf numFmtId="164" fontId="17" fillId="0" borderId="25" xfId="1" applyNumberFormat="1" applyFont="1" applyFill="1" applyBorder="1" applyAlignment="1">
      <alignment horizontal="center"/>
    </xf>
    <xf numFmtId="49" fontId="4" fillId="0" borderId="8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left" vertical="top" wrapText="1"/>
    </xf>
    <xf numFmtId="49" fontId="4" fillId="0" borderId="3" xfId="1" applyNumberFormat="1" applyFont="1" applyFill="1" applyBorder="1" applyAlignment="1">
      <alignment horizontal="center"/>
    </xf>
    <xf numFmtId="164" fontId="17" fillId="0" borderId="22" xfId="1" applyNumberFormat="1" applyFont="1" applyFill="1" applyBorder="1" applyAlignment="1" applyProtection="1">
      <alignment horizontal="center"/>
      <protection locked="0"/>
    </xf>
    <xf numFmtId="164" fontId="16" fillId="0" borderId="33" xfId="1" applyNumberFormat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64" fontId="2" fillId="0" borderId="25" xfId="1" applyNumberFormat="1" applyFont="1" applyFill="1" applyBorder="1" applyAlignment="1">
      <alignment horizontal="left" wrapText="1"/>
    </xf>
    <xf numFmtId="164" fontId="2" fillId="0" borderId="25" xfId="1" applyNumberFormat="1" applyFont="1" applyFill="1" applyBorder="1" applyAlignment="1" applyProtection="1">
      <alignment horizontal="center"/>
      <protection locked="0"/>
    </xf>
    <xf numFmtId="164" fontId="18" fillId="0" borderId="20" xfId="1" applyNumberFormat="1" applyFont="1" applyFill="1" applyBorder="1" applyAlignment="1">
      <alignment horizontal="center"/>
    </xf>
    <xf numFmtId="164" fontId="19" fillId="0" borderId="31" xfId="1" applyNumberFormat="1" applyFont="1" applyFill="1" applyBorder="1" applyAlignment="1" applyProtection="1">
      <alignment horizontal="center"/>
      <protection locked="0"/>
    </xf>
    <xf numFmtId="164" fontId="18" fillId="0" borderId="20" xfId="1" applyNumberFormat="1" applyFont="1" applyFill="1" applyBorder="1" applyAlignment="1" applyProtection="1">
      <alignment horizontal="center"/>
      <protection locked="0"/>
    </xf>
    <xf numFmtId="164" fontId="19" fillId="0" borderId="22" xfId="1" applyNumberFormat="1" applyFont="1" applyFill="1" applyBorder="1" applyAlignment="1">
      <alignment horizontal="center"/>
    </xf>
    <xf numFmtId="164" fontId="19" fillId="0" borderId="25" xfId="1" applyNumberFormat="1" applyFont="1" applyFill="1" applyBorder="1" applyAlignment="1">
      <alignment horizontal="center"/>
    </xf>
    <xf numFmtId="164" fontId="19" fillId="0" borderId="22" xfId="1" applyNumberFormat="1" applyFont="1" applyFill="1" applyBorder="1" applyAlignment="1" applyProtection="1">
      <alignment horizontal="center"/>
      <protection locked="0"/>
    </xf>
    <xf numFmtId="164" fontId="18" fillId="0" borderId="33" xfId="1" applyNumberFormat="1" applyFont="1" applyFill="1" applyBorder="1" applyAlignment="1">
      <alignment horizontal="center"/>
    </xf>
    <xf numFmtId="164" fontId="18" fillId="0" borderId="34" xfId="1" applyNumberFormat="1" applyFont="1" applyFill="1" applyBorder="1" applyAlignment="1" applyProtection="1">
      <alignment horizontal="center"/>
      <protection locked="0"/>
    </xf>
    <xf numFmtId="164" fontId="2" fillId="0" borderId="22" xfId="1" applyNumberFormat="1" applyFont="1" applyFill="1" applyBorder="1" applyAlignment="1">
      <alignment horizontal="center"/>
    </xf>
    <xf numFmtId="164" fontId="2" fillId="0" borderId="31" xfId="1" applyNumberFormat="1" applyFont="1" applyFill="1" applyBorder="1" applyAlignment="1">
      <alignment horizontal="center"/>
    </xf>
    <xf numFmtId="164" fontId="2" fillId="0" borderId="30" xfId="1" applyNumberFormat="1" applyFont="1" applyFill="1" applyBorder="1" applyAlignment="1">
      <alignment horizontal="center"/>
    </xf>
    <xf numFmtId="164" fontId="17" fillId="0" borderId="28" xfId="1" applyNumberFormat="1" applyFont="1" applyFill="1" applyBorder="1" applyAlignment="1">
      <alignment horizontal="center"/>
    </xf>
    <xf numFmtId="164" fontId="2" fillId="0" borderId="22" xfId="1" applyNumberFormat="1" applyFont="1" applyFill="1" applyBorder="1" applyAlignment="1">
      <alignment horizontal="left"/>
    </xf>
    <xf numFmtId="164" fontId="2" fillId="0" borderId="31" xfId="1" applyNumberFormat="1" applyFont="1" applyFill="1" applyBorder="1" applyAlignment="1">
      <alignment horizontal="left"/>
    </xf>
    <xf numFmtId="0" fontId="2" fillId="0" borderId="25" xfId="1" applyFont="1" applyFill="1" applyBorder="1" applyAlignment="1">
      <alignment horizontal="left" vertical="top"/>
    </xf>
    <xf numFmtId="164" fontId="2" fillId="0" borderId="34" xfId="1" applyNumberFormat="1" applyFont="1" applyFill="1" applyBorder="1" applyAlignment="1" applyProtection="1">
      <alignment horizontal="center"/>
    </xf>
    <xf numFmtId="164" fontId="18" fillId="0" borderId="20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164" fontId="2" fillId="0" borderId="1" xfId="1" applyNumberFormat="1" applyFont="1" applyFill="1" applyBorder="1" applyAlignment="1" applyProtection="1">
      <alignment horizontal="center"/>
    </xf>
    <xf numFmtId="164" fontId="17" fillId="0" borderId="0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164" fontId="19" fillId="0" borderId="22" xfId="1" applyNumberFormat="1" applyFont="1" applyFill="1" applyBorder="1" applyAlignment="1" applyProtection="1">
      <alignment horizontal="center"/>
    </xf>
    <xf numFmtId="164" fontId="16" fillId="0" borderId="34" xfId="1" applyNumberFormat="1" applyFont="1" applyFill="1" applyBorder="1" applyAlignment="1" applyProtection="1">
      <alignment horizontal="center"/>
    </xf>
    <xf numFmtId="164" fontId="18" fillId="0" borderId="34" xfId="1" applyNumberFormat="1" applyFont="1" applyFill="1" applyBorder="1" applyAlignment="1" applyProtection="1">
      <alignment horizontal="center"/>
    </xf>
    <xf numFmtId="164" fontId="18" fillId="0" borderId="33" xfId="1" applyNumberFormat="1" applyFont="1" applyFill="1" applyBorder="1" applyAlignment="1" applyProtection="1">
      <alignment horizontal="center"/>
    </xf>
    <xf numFmtId="49" fontId="2" fillId="0" borderId="0" xfId="1" applyNumberFormat="1" applyFont="1" applyBorder="1" applyAlignment="1"/>
    <xf numFmtId="0" fontId="2" fillId="0" borderId="2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12" fillId="0" borderId="0" xfId="1" applyFont="1" applyAlignment="1">
      <alignment horizontal="left" vertical="top" wrapText="1"/>
    </xf>
    <xf numFmtId="164" fontId="19" fillId="0" borderId="14" xfId="1" applyNumberFormat="1" applyFont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14" fillId="0" borderId="0" xfId="1" applyFont="1" applyAlignment="1">
      <alignment horizontal="center" vertical="center"/>
    </xf>
    <xf numFmtId="164" fontId="19" fillId="0" borderId="4" xfId="1" applyNumberFormat="1" applyFont="1" applyBorder="1" applyAlignment="1">
      <alignment horizontal="center"/>
    </xf>
    <xf numFmtId="164" fontId="19" fillId="0" borderId="7" xfId="1" applyNumberFormat="1" applyFont="1" applyBorder="1" applyAlignment="1">
      <alignment horizontal="center"/>
    </xf>
    <xf numFmtId="0" fontId="19" fillId="0" borderId="14" xfId="1" applyFont="1" applyBorder="1" applyAlignment="1" applyProtection="1">
      <alignment horizontal="center"/>
      <protection locked="0"/>
    </xf>
    <xf numFmtId="0" fontId="19" fillId="0" borderId="2" xfId="1" applyFont="1" applyBorder="1" applyAlignment="1" applyProtection="1">
      <alignment horizontal="center"/>
      <protection locked="0"/>
    </xf>
    <xf numFmtId="0" fontId="19" fillId="0" borderId="4" xfId="1" applyFont="1" applyBorder="1" applyAlignment="1" applyProtection="1">
      <alignment horizontal="center"/>
      <protection locked="0"/>
    </xf>
    <xf numFmtId="0" fontId="19" fillId="0" borderId="5" xfId="1" applyFont="1" applyBorder="1" applyAlignment="1" applyProtection="1">
      <alignment horizontal="center"/>
      <protection locked="0"/>
    </xf>
    <xf numFmtId="164" fontId="18" fillId="0" borderId="27" xfId="1" applyNumberFormat="1" applyFont="1" applyFill="1" applyBorder="1" applyAlignment="1">
      <alignment horizontal="center" wrapText="1"/>
    </xf>
    <xf numFmtId="164" fontId="18" fillId="0" borderId="37" xfId="1" applyNumberFormat="1" applyFont="1" applyFill="1" applyBorder="1" applyAlignment="1">
      <alignment horizontal="center" wrapText="1"/>
    </xf>
    <xf numFmtId="164" fontId="18" fillId="0" borderId="33" xfId="1" applyNumberFormat="1" applyFont="1" applyBorder="1" applyAlignment="1">
      <alignment horizontal="center"/>
    </xf>
    <xf numFmtId="164" fontId="18" fillId="0" borderId="35" xfId="1" applyNumberFormat="1" applyFont="1" applyBorder="1" applyAlignment="1">
      <alignment horizontal="center"/>
    </xf>
    <xf numFmtId="164" fontId="19" fillId="0" borderId="10" xfId="1" applyNumberFormat="1" applyFont="1" applyBorder="1" applyAlignment="1">
      <alignment horizontal="center"/>
    </xf>
    <xf numFmtId="164" fontId="19" fillId="0" borderId="8" xfId="1" applyNumberFormat="1" applyFont="1" applyBorder="1" applyAlignment="1">
      <alignment horizontal="center"/>
    </xf>
    <xf numFmtId="164" fontId="19" fillId="0" borderId="6" xfId="1" applyNumberFormat="1" applyFont="1" applyBorder="1" applyAlignment="1">
      <alignment horizontal="center"/>
    </xf>
    <xf numFmtId="164" fontId="19" fillId="0" borderId="9" xfId="1" applyNumberFormat="1" applyFont="1" applyBorder="1" applyAlignment="1">
      <alignment horizontal="center"/>
    </xf>
    <xf numFmtId="0" fontId="18" fillId="0" borderId="27" xfId="1" applyFont="1" applyFill="1" applyBorder="1" applyAlignment="1" applyProtection="1">
      <alignment horizontal="center" wrapText="1"/>
      <protection locked="0"/>
    </xf>
    <xf numFmtId="0" fontId="18" fillId="0" borderId="26" xfId="1" applyFont="1" applyFill="1" applyBorder="1" applyAlignment="1" applyProtection="1">
      <alignment horizontal="center" wrapText="1"/>
      <protection locked="0"/>
    </xf>
    <xf numFmtId="164" fontId="18" fillId="0" borderId="34" xfId="1" applyNumberFormat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9" fillId="0" borderId="10" xfId="1" applyFont="1" applyBorder="1" applyAlignment="1" applyProtection="1">
      <alignment horizontal="center"/>
      <protection locked="0"/>
    </xf>
    <xf numFmtId="0" fontId="19" fillId="0" borderId="1" xfId="1" applyFont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3" fontId="3" fillId="0" borderId="20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left" wrapText="1"/>
    </xf>
    <xf numFmtId="0" fontId="19" fillId="0" borderId="7" xfId="1" applyFont="1" applyBorder="1" applyAlignment="1" applyProtection="1">
      <alignment horizontal="center"/>
      <protection locked="0"/>
    </xf>
    <xf numFmtId="164" fontId="19" fillId="0" borderId="4" xfId="1" applyNumberFormat="1" applyFont="1" applyBorder="1" applyAlignment="1" applyProtection="1">
      <alignment horizontal="center"/>
    </xf>
    <xf numFmtId="164" fontId="19" fillId="0" borderId="7" xfId="1" applyNumberFormat="1" applyFont="1" applyBorder="1" applyAlignment="1" applyProtection="1">
      <alignment horizontal="center"/>
    </xf>
    <xf numFmtId="0" fontId="19" fillId="0" borderId="3" xfId="1" applyFont="1" applyBorder="1" applyAlignment="1" applyProtection="1">
      <alignment horizontal="center"/>
      <protection locked="0"/>
    </xf>
    <xf numFmtId="164" fontId="19" fillId="0" borderId="14" xfId="1" applyNumberFormat="1" applyFont="1" applyBorder="1" applyAlignment="1" applyProtection="1">
      <alignment horizontal="center"/>
    </xf>
    <xf numFmtId="164" fontId="19" fillId="0" borderId="3" xfId="1" applyNumberFormat="1" applyFont="1" applyBorder="1" applyAlignment="1" applyProtection="1">
      <alignment horizontal="center"/>
    </xf>
    <xf numFmtId="164" fontId="18" fillId="0" borderId="6" xfId="1" applyNumberFormat="1" applyFont="1" applyFill="1" applyBorder="1" applyAlignment="1" applyProtection="1">
      <alignment horizontal="center" wrapText="1"/>
    </xf>
    <xf numFmtId="164" fontId="18" fillId="0" borderId="9" xfId="1" applyNumberFormat="1" applyFont="1" applyFill="1" applyBorder="1" applyAlignment="1" applyProtection="1">
      <alignment horizontal="center" wrapText="1"/>
    </xf>
    <xf numFmtId="0" fontId="19" fillId="0" borderId="8" xfId="1" applyFont="1" applyBorder="1" applyAlignment="1" applyProtection="1">
      <alignment horizontal="center"/>
      <protection locked="0"/>
    </xf>
    <xf numFmtId="164" fontId="19" fillId="0" borderId="10" xfId="1" applyNumberFormat="1" applyFont="1" applyBorder="1" applyAlignment="1" applyProtection="1">
      <alignment horizontal="center"/>
    </xf>
    <xf numFmtId="164" fontId="19" fillId="0" borderId="8" xfId="1" applyNumberFormat="1" applyFont="1" applyBorder="1" applyAlignment="1" applyProtection="1">
      <alignment horizontal="center"/>
    </xf>
    <xf numFmtId="164" fontId="18" fillId="0" borderId="33" xfId="1" applyNumberFormat="1" applyFont="1" applyBorder="1" applyAlignment="1" applyProtection="1">
      <alignment horizontal="center"/>
    </xf>
    <xf numFmtId="164" fontId="18" fillId="0" borderId="35" xfId="1" applyNumberFormat="1" applyFont="1" applyBorder="1" applyAlignment="1" applyProtection="1">
      <alignment horizontal="center"/>
    </xf>
    <xf numFmtId="0" fontId="19" fillId="0" borderId="9" xfId="1" applyFont="1" applyBorder="1" applyAlignment="1">
      <alignment horizontal="center"/>
    </xf>
    <xf numFmtId="164" fontId="19" fillId="0" borderId="6" xfId="1" applyNumberFormat="1" applyFont="1" applyBorder="1" applyAlignment="1" applyProtection="1">
      <alignment horizontal="center"/>
    </xf>
    <xf numFmtId="164" fontId="19" fillId="0" borderId="9" xfId="1" applyNumberFormat="1" applyFont="1" applyBorder="1" applyAlignment="1" applyProtection="1">
      <alignment horizontal="center"/>
    </xf>
    <xf numFmtId="0" fontId="18" fillId="0" borderId="37" xfId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wrapText="1"/>
    </xf>
    <xf numFmtId="0" fontId="18" fillId="0" borderId="6" xfId="1" applyFont="1" applyFill="1" applyBorder="1" applyAlignment="1" applyProtection="1">
      <alignment horizontal="center" wrapText="1"/>
      <protection locked="0"/>
    </xf>
    <xf numFmtId="0" fontId="18" fillId="0" borderId="9" xfId="1" applyFont="1" applyFill="1" applyBorder="1" applyAlignment="1" applyProtection="1">
      <alignment horizontal="center" wrapText="1"/>
      <protection locked="0"/>
    </xf>
    <xf numFmtId="0" fontId="14" fillId="0" borderId="0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164" fontId="19" fillId="0" borderId="27" xfId="1" applyNumberFormat="1" applyFont="1" applyBorder="1" applyAlignment="1">
      <alignment horizontal="center"/>
    </xf>
    <xf numFmtId="164" fontId="19" fillId="0" borderId="37" xfId="1" applyNumberFormat="1" applyFont="1" applyBorder="1" applyAlignment="1">
      <alignment horizontal="center"/>
    </xf>
    <xf numFmtId="164" fontId="18" fillId="0" borderId="17" xfId="1" applyNumberFormat="1" applyFont="1" applyFill="1" applyBorder="1" applyAlignment="1" applyProtection="1">
      <alignment horizontal="center" wrapText="1"/>
    </xf>
    <xf numFmtId="164" fontId="18" fillId="0" borderId="19" xfId="1" applyNumberFormat="1" applyFont="1" applyFill="1" applyBorder="1" applyAlignment="1" applyProtection="1">
      <alignment horizont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10" fillId="0" borderId="35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6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0" fontId="14" fillId="0" borderId="18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8"/>
  <sheetViews>
    <sheetView view="pageBreakPreview" topLeftCell="A10" zoomScaleNormal="100" zoomScaleSheetLayoutView="100" workbookViewId="0">
      <selection activeCell="H43" sqref="H43"/>
    </sheetView>
  </sheetViews>
  <sheetFormatPr defaultRowHeight="15" x14ac:dyDescent="0.25"/>
  <cols>
    <col min="1" max="1" width="85.5703125" customWidth="1"/>
    <col min="2" max="2" width="6.140625" customWidth="1"/>
    <col min="3" max="3" width="19.140625" customWidth="1"/>
    <col min="4" max="4" width="17.42578125" customWidth="1"/>
    <col min="5" max="5" width="18.7109375" customWidth="1"/>
    <col min="6" max="6" width="15.28515625" customWidth="1"/>
    <col min="7" max="7" width="18.28515625" customWidth="1"/>
    <col min="8" max="8" width="16.42578125" customWidth="1"/>
    <col min="9" max="10" width="18.85546875" customWidth="1"/>
  </cols>
  <sheetData>
    <row r="1" spans="1:72" x14ac:dyDescent="0.25">
      <c r="A1" s="1"/>
      <c r="B1" s="1"/>
      <c r="C1" s="1"/>
      <c r="D1" s="1"/>
      <c r="E1" s="1"/>
      <c r="F1" s="1"/>
      <c r="G1" s="1"/>
      <c r="H1" s="289" t="s">
        <v>0</v>
      </c>
      <c r="I1" s="289"/>
      <c r="J1" s="289"/>
      <c r="K1" s="1"/>
    </row>
    <row r="2" spans="1:72" x14ac:dyDescent="0.25">
      <c r="A2" s="295" t="s">
        <v>1</v>
      </c>
      <c r="B2" s="295"/>
      <c r="C2" s="295"/>
      <c r="D2" s="295"/>
      <c r="E2" s="295"/>
      <c r="F2" s="295"/>
      <c r="G2" s="295"/>
      <c r="H2" s="295"/>
      <c r="I2" s="1"/>
      <c r="J2" s="1"/>
      <c r="K2" s="1"/>
    </row>
    <row r="3" spans="1:72" x14ac:dyDescent="0.25">
      <c r="A3" s="295" t="s">
        <v>2</v>
      </c>
      <c r="B3" s="295"/>
      <c r="C3" s="295"/>
      <c r="D3" s="295"/>
      <c r="E3" s="295"/>
      <c r="F3" s="295"/>
      <c r="G3" s="295"/>
      <c r="H3" s="295"/>
      <c r="I3" s="5"/>
      <c r="J3" s="284" t="s">
        <v>3</v>
      </c>
    </row>
    <row r="4" spans="1:72" x14ac:dyDescent="0.25">
      <c r="A4" s="1"/>
      <c r="B4" s="1"/>
      <c r="C4" s="1"/>
      <c r="D4" s="1"/>
      <c r="E4" s="1"/>
      <c r="F4" s="1"/>
      <c r="G4" s="1"/>
      <c r="H4" s="1"/>
      <c r="I4" s="4" t="s">
        <v>4</v>
      </c>
      <c r="J4" s="41" t="s">
        <v>5</v>
      </c>
    </row>
    <row r="5" spans="1:72" x14ac:dyDescent="0.25">
      <c r="A5" s="1"/>
      <c r="B5" s="3" t="s">
        <v>234</v>
      </c>
      <c r="C5" s="13"/>
      <c r="D5" s="8" t="s">
        <v>231</v>
      </c>
      <c r="G5" s="283"/>
      <c r="H5" s="2"/>
      <c r="I5" s="3" t="s">
        <v>6</v>
      </c>
      <c r="J5" s="42"/>
    </row>
    <row r="6" spans="1:72" ht="11.25" customHeight="1" x14ac:dyDescent="0.25">
      <c r="A6" s="1"/>
      <c r="B6" s="1"/>
      <c r="C6" s="1"/>
      <c r="D6" s="10"/>
      <c r="E6" s="10"/>
      <c r="F6" s="10"/>
      <c r="G6" s="10"/>
      <c r="H6" s="1"/>
      <c r="I6" s="3" t="s">
        <v>7</v>
      </c>
      <c r="J6" s="42"/>
    </row>
    <row r="7" spans="1:72" x14ac:dyDescent="0.25">
      <c r="A7" s="2" t="s">
        <v>72</v>
      </c>
      <c r="B7" s="11"/>
      <c r="C7" s="11"/>
      <c r="D7" s="11"/>
      <c r="E7" s="11"/>
      <c r="F7" s="11"/>
      <c r="I7" s="3" t="s">
        <v>8</v>
      </c>
      <c r="J7" s="42"/>
    </row>
    <row r="8" spans="1:72" ht="12.75" customHeight="1" x14ac:dyDescent="0.25">
      <c r="A8" s="2" t="s">
        <v>10</v>
      </c>
      <c r="B8" s="12"/>
      <c r="C8" s="12" t="s">
        <v>233</v>
      </c>
      <c r="D8" s="12"/>
      <c r="E8" s="12"/>
      <c r="F8" s="12"/>
      <c r="I8" s="3" t="s">
        <v>9</v>
      </c>
      <c r="J8" s="42"/>
    </row>
    <row r="9" spans="1:72" x14ac:dyDescent="0.25">
      <c r="A9" s="2" t="s">
        <v>12</v>
      </c>
      <c r="B9" s="1"/>
      <c r="C9" s="1"/>
      <c r="D9" s="9"/>
      <c r="E9" s="9"/>
      <c r="F9" s="9"/>
      <c r="G9" s="9"/>
      <c r="H9" s="9"/>
      <c r="I9" s="3" t="s">
        <v>11</v>
      </c>
      <c r="J9" s="42"/>
    </row>
    <row r="10" spans="1:72" x14ac:dyDescent="0.25">
      <c r="A10" s="2" t="s">
        <v>213</v>
      </c>
      <c r="B10" s="2"/>
      <c r="D10" s="1"/>
      <c r="E10" s="1"/>
      <c r="F10" s="1"/>
      <c r="G10" s="1"/>
      <c r="H10" s="1"/>
      <c r="I10" s="3"/>
      <c r="J10" s="42"/>
    </row>
    <row r="11" spans="1:72" x14ac:dyDescent="0.25">
      <c r="A11" s="2" t="s">
        <v>212</v>
      </c>
      <c r="D11" s="1"/>
      <c r="F11" s="1"/>
      <c r="G11" s="1"/>
      <c r="H11" s="1"/>
      <c r="I11" s="3" t="s">
        <v>13</v>
      </c>
      <c r="J11" s="42" t="s">
        <v>14</v>
      </c>
    </row>
    <row r="12" spans="1:72" ht="12.75" customHeight="1" x14ac:dyDescent="0.25">
      <c r="A12" s="3" t="s">
        <v>16</v>
      </c>
      <c r="D12" s="1"/>
      <c r="F12" s="1"/>
      <c r="G12" s="1"/>
      <c r="H12" s="1"/>
      <c r="I12" s="3" t="s">
        <v>13</v>
      </c>
      <c r="J12" s="42" t="s">
        <v>15</v>
      </c>
    </row>
    <row r="13" spans="1:72" ht="12.75" customHeight="1" thickBot="1" x14ac:dyDescent="0.3">
      <c r="D13" s="1"/>
      <c r="F13" s="1"/>
      <c r="G13" s="1"/>
      <c r="H13" s="1"/>
      <c r="I13" s="3" t="s">
        <v>13</v>
      </c>
      <c r="J13" s="43" t="s">
        <v>17</v>
      </c>
    </row>
    <row r="14" spans="1:72" ht="7.5" customHeight="1" x14ac:dyDescent="0.25">
      <c r="A14" s="5"/>
      <c r="B14" s="5"/>
      <c r="C14" s="5"/>
      <c r="D14" s="5"/>
      <c r="E14" s="5"/>
      <c r="F14" s="5"/>
      <c r="G14" s="5"/>
      <c r="H14" s="5"/>
      <c r="I14" s="6"/>
      <c r="J14" s="5"/>
      <c r="K14" s="7"/>
    </row>
    <row r="15" spans="1:72" ht="15.75" thickBot="1" x14ac:dyDescent="0.3">
      <c r="A15" s="290" t="s">
        <v>18</v>
      </c>
      <c r="B15" s="290"/>
      <c r="C15" s="290"/>
      <c r="D15" s="290"/>
      <c r="E15" s="290"/>
      <c r="F15" s="290"/>
      <c r="G15" s="290"/>
      <c r="H15" s="290"/>
      <c r="I15" s="290"/>
      <c r="J15" s="290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</row>
    <row r="16" spans="1:72" ht="14.25" customHeight="1" thickBot="1" x14ac:dyDescent="0.3">
      <c r="A16" s="291" t="s">
        <v>19</v>
      </c>
      <c r="B16" s="292" t="s">
        <v>38</v>
      </c>
      <c r="C16" s="291" t="s">
        <v>62</v>
      </c>
      <c r="D16" s="291"/>
      <c r="E16" s="294" t="s">
        <v>66</v>
      </c>
      <c r="F16" s="294"/>
      <c r="G16" s="294"/>
      <c r="H16" s="294"/>
      <c r="I16" s="294"/>
      <c r="J16" s="29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</row>
    <row r="17" spans="1:72" ht="64.5" customHeight="1" thickBot="1" x14ac:dyDescent="0.3">
      <c r="A17" s="291"/>
      <c r="B17" s="292"/>
      <c r="C17" s="291"/>
      <c r="D17" s="291"/>
      <c r="E17" s="293" t="s">
        <v>209</v>
      </c>
      <c r="F17" s="293"/>
      <c r="G17" s="293" t="s">
        <v>210</v>
      </c>
      <c r="H17" s="293"/>
      <c r="I17" s="293" t="s">
        <v>211</v>
      </c>
      <c r="J17" s="293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ht="29.25" customHeight="1" thickBot="1" x14ac:dyDescent="0.3">
      <c r="A18" s="291"/>
      <c r="B18" s="292"/>
      <c r="C18" s="223" t="s">
        <v>63</v>
      </c>
      <c r="D18" s="223" t="s">
        <v>64</v>
      </c>
      <c r="E18" s="223" t="s">
        <v>63</v>
      </c>
      <c r="F18" s="223" t="s">
        <v>64</v>
      </c>
      <c r="G18" s="223" t="s">
        <v>63</v>
      </c>
      <c r="H18" s="223" t="s">
        <v>64</v>
      </c>
      <c r="I18" s="223" t="s">
        <v>63</v>
      </c>
      <c r="J18" s="223" t="s">
        <v>64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15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</row>
    <row r="19" spans="1:72" ht="15.75" thickBot="1" x14ac:dyDescent="0.3">
      <c r="A19" s="224">
        <v>1</v>
      </c>
      <c r="B19" s="224">
        <v>2</v>
      </c>
      <c r="C19" s="224">
        <v>3</v>
      </c>
      <c r="D19" s="224">
        <v>4</v>
      </c>
      <c r="E19" s="224">
        <v>5</v>
      </c>
      <c r="F19" s="224">
        <v>6</v>
      </c>
      <c r="G19" s="224">
        <v>7</v>
      </c>
      <c r="H19" s="224">
        <v>8</v>
      </c>
      <c r="I19" s="224">
        <v>9</v>
      </c>
      <c r="J19" s="224">
        <v>10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1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</row>
    <row r="20" spans="1:72" ht="23.25" customHeight="1" thickBot="1" x14ac:dyDescent="0.3">
      <c r="A20" s="230" t="s">
        <v>20</v>
      </c>
      <c r="B20" s="35" t="s">
        <v>39</v>
      </c>
      <c r="C20" s="273" t="s">
        <v>65</v>
      </c>
      <c r="D20" s="274">
        <f>F20+'РАСХОДЫ 4'!H7+'РАСХОДЫ 4'!J7+'РАСХОДЫ 5'!D7+'РАСХОДЫ 5'!F7+'РАСХОДЫ 5'!H7+'РАСХОДЫ 5'!J7+'РАСХОДЫ 6'!D7</f>
        <v>667</v>
      </c>
      <c r="E20" s="273" t="s">
        <v>65</v>
      </c>
      <c r="F20" s="274">
        <f>H20+J20+'РАСХОДЫ 1'!J7+'РАСХОДЫ 2'!H7+'РАСХОДЫ 4'!F7</f>
        <v>667</v>
      </c>
      <c r="G20" s="214" t="s">
        <v>65</v>
      </c>
      <c r="H20" s="258">
        <f>H22+H23</f>
        <v>667</v>
      </c>
      <c r="I20" s="273" t="s">
        <v>65</v>
      </c>
      <c r="J20" s="274">
        <f>'РАСХОДЫ 1'!D7+'РАСХОДЫ 1'!F7+'РАСХОДЫ 1'!H7</f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5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</row>
    <row r="21" spans="1:72" ht="15.75" x14ac:dyDescent="0.25">
      <c r="A21" s="231" t="s">
        <v>21</v>
      </c>
      <c r="B21" s="69"/>
      <c r="C21" s="275"/>
      <c r="D21" s="169"/>
      <c r="E21" s="275"/>
      <c r="F21" s="169"/>
      <c r="G21" s="215"/>
      <c r="H21" s="158"/>
      <c r="I21" s="275"/>
      <c r="J21" s="169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5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</row>
    <row r="22" spans="1:72" ht="15.75" x14ac:dyDescent="0.25">
      <c r="A22" s="272" t="s">
        <v>22</v>
      </c>
      <c r="B22" s="31" t="s">
        <v>40</v>
      </c>
      <c r="C22" s="276" t="s">
        <v>65</v>
      </c>
      <c r="D22" s="194">
        <f>F22+'РАСХОДЫ 4'!H9+'РАСХОДЫ 4'!J9+'РАСХОДЫ 5'!D9+'РАСХОДЫ 5'!F9+'РАСХОДЫ 5'!H9+'РАСХОДЫ 5'!J9+'РАСХОДЫ 6'!D9</f>
        <v>667</v>
      </c>
      <c r="E22" s="276" t="s">
        <v>65</v>
      </c>
      <c r="F22" s="194">
        <f>H22+J22+'РАСХОДЫ 1'!J9+'РАСХОДЫ 2'!H9+'РАСХОДЫ 4'!F9</f>
        <v>667</v>
      </c>
      <c r="G22" s="217" t="s">
        <v>65</v>
      </c>
      <c r="H22" s="191">
        <v>667</v>
      </c>
      <c r="I22" s="276" t="s">
        <v>65</v>
      </c>
      <c r="J22" s="194">
        <f>'РАСХОДЫ 1'!D9+'РАСХОДЫ 1'!F9+'РАСХОДЫ 1'!H9</f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5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</row>
    <row r="23" spans="1:72" ht="18" customHeight="1" thickBot="1" x14ac:dyDescent="0.3">
      <c r="A23" s="233" t="s">
        <v>23</v>
      </c>
      <c r="B23" s="29" t="s">
        <v>41</v>
      </c>
      <c r="C23" s="275" t="s">
        <v>65</v>
      </c>
      <c r="D23" s="169">
        <f>F23+'РАСХОДЫ 4'!H10+'РАСХОДЫ 4'!J10+'РАСХОДЫ 5'!D10+'РАСХОДЫ 5'!F10+'РАСХОДЫ 5'!H10+'РАСХОДЫ 5'!J10+'РАСХОДЫ 6'!D10</f>
        <v>0</v>
      </c>
      <c r="E23" s="275" t="s">
        <v>65</v>
      </c>
      <c r="F23" s="169">
        <f>H23+J23+'РАСХОДЫ 1'!J10+'РАСХОДЫ 2'!H10+'РАСХОДЫ 4'!F10</f>
        <v>0</v>
      </c>
      <c r="G23" s="215" t="s">
        <v>65</v>
      </c>
      <c r="H23" s="259"/>
      <c r="I23" s="275" t="s">
        <v>65</v>
      </c>
      <c r="J23" s="169">
        <f>'РАСХОДЫ 1'!D10+'РАСХОДЫ 1'!F10+'РАСХОДЫ 1'!H10</f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5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</row>
    <row r="24" spans="1:72" ht="24.75" customHeight="1" thickBot="1" x14ac:dyDescent="0.3">
      <c r="A24" s="230" t="s">
        <v>70</v>
      </c>
      <c r="B24" s="35" t="s">
        <v>42</v>
      </c>
      <c r="C24" s="273" t="s">
        <v>65</v>
      </c>
      <c r="D24" s="274">
        <f>F24+'РАСХОДЫ 4'!H11+'РАСХОДЫ 4'!J11+'РАСХОДЫ 5'!D11+'РАСХОДЫ 5'!F11+'РАСХОДЫ 5'!H11+'РАСХОДЫ 5'!J11+'РАСХОДЫ 6'!D11</f>
        <v>4272</v>
      </c>
      <c r="E24" s="273" t="s">
        <v>65</v>
      </c>
      <c r="F24" s="274">
        <f>H24+J24+'РАСХОДЫ 1'!J11+'РАСХОДЫ 2'!H11+'РАСХОДЫ 4'!F11</f>
        <v>4272</v>
      </c>
      <c r="G24" s="214" t="s">
        <v>65</v>
      </c>
      <c r="H24" s="258">
        <f>H26+H27+H29</f>
        <v>0</v>
      </c>
      <c r="I24" s="273" t="s">
        <v>65</v>
      </c>
      <c r="J24" s="274">
        <f>'РАСХОДЫ 1'!D11+'РАСХОДЫ 1'!F11+'РАСХОДЫ 1'!H11</f>
        <v>188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5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</row>
    <row r="25" spans="1:72" ht="15.75" x14ac:dyDescent="0.25">
      <c r="A25" s="231" t="s">
        <v>21</v>
      </c>
      <c r="B25" s="242"/>
      <c r="C25" s="275"/>
      <c r="D25" s="169"/>
      <c r="E25" s="275"/>
      <c r="F25" s="169"/>
      <c r="G25" s="215"/>
      <c r="H25" s="158"/>
      <c r="I25" s="275"/>
      <c r="J25" s="169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5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</row>
    <row r="26" spans="1:72" ht="17.25" customHeight="1" x14ac:dyDescent="0.25">
      <c r="A26" s="241" t="s">
        <v>24</v>
      </c>
      <c r="B26" s="232" t="s">
        <v>43</v>
      </c>
      <c r="C26" s="276" t="s">
        <v>65</v>
      </c>
      <c r="D26" s="194">
        <f>F26+'РАСХОДЫ 4'!H13+'РАСХОДЫ 4'!J13+'РАСХОДЫ 5'!D13+'РАСХОДЫ 5'!F13+'РАСХОДЫ 5'!H13+'РАСХОДЫ 5'!J13+'РАСХОДЫ 6'!D13</f>
        <v>4272</v>
      </c>
      <c r="E26" s="276" t="s">
        <v>65</v>
      </c>
      <c r="F26" s="194">
        <f>H26+J26+'РАСХОДЫ 1'!J13+'РАСХОДЫ 2'!H13+'РАСХОДЫ 4'!F13</f>
        <v>4272</v>
      </c>
      <c r="G26" s="217" t="s">
        <v>65</v>
      </c>
      <c r="H26" s="191"/>
      <c r="I26" s="276" t="s">
        <v>65</v>
      </c>
      <c r="J26" s="194">
        <f>'РАСХОДЫ 1'!D13+'РАСХОДЫ 1'!F13+'РАСХОДЫ 1'!H13</f>
        <v>188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5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</row>
    <row r="27" spans="1:72" ht="17.25" customHeight="1" x14ac:dyDescent="0.25">
      <c r="A27" s="241" t="s">
        <v>25</v>
      </c>
      <c r="B27" s="232" t="s">
        <v>44</v>
      </c>
      <c r="C27" s="276" t="s">
        <v>65</v>
      </c>
      <c r="D27" s="194">
        <f>F27+'РАСХОДЫ 4'!H14+'РАСХОДЫ 4'!J14+'РАСХОДЫ 5'!D14+'РАСХОДЫ 5'!F14+'РАСХОДЫ 5'!H14+'РАСХОДЫ 5'!J14+'РАСХОДЫ 6'!D14</f>
        <v>0</v>
      </c>
      <c r="E27" s="276" t="s">
        <v>65</v>
      </c>
      <c r="F27" s="194">
        <f>H27+J27+'РАСХОДЫ 1'!J14+'РАСХОДЫ 2'!H14+'РАСХОДЫ 4'!F14</f>
        <v>0</v>
      </c>
      <c r="G27" s="217" t="s">
        <v>65</v>
      </c>
      <c r="H27" s="191"/>
      <c r="I27" s="276" t="s">
        <v>65</v>
      </c>
      <c r="J27" s="194">
        <f>'РАСХОДЫ 1'!D14+'РАСХОДЫ 1'!F14+'РАСХОДЫ 1'!H14</f>
        <v>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5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</row>
    <row r="28" spans="1:72" ht="19.5" customHeight="1" x14ac:dyDescent="0.25">
      <c r="A28" s="241" t="s">
        <v>26</v>
      </c>
      <c r="B28" s="232" t="s">
        <v>45</v>
      </c>
      <c r="C28" s="276" t="s">
        <v>65</v>
      </c>
      <c r="D28" s="194">
        <f>F28+'РАСХОДЫ 4'!H15+'РАСХОДЫ 4'!J15+'РАСХОДЫ 5'!D15+'РАСХОДЫ 5'!F15+'РАСХОДЫ 5'!H15+'РАСХОДЫ 5'!J15+'РАСХОДЫ 6'!D15</f>
        <v>0</v>
      </c>
      <c r="E28" s="276" t="s">
        <v>65</v>
      </c>
      <c r="F28" s="194">
        <f>H28+J28+'РАСХОДЫ 1'!J15+'РАСХОДЫ 2'!H15+'РАСХОДЫ 4'!F15</f>
        <v>0</v>
      </c>
      <c r="G28" s="217" t="s">
        <v>65</v>
      </c>
      <c r="H28" s="191"/>
      <c r="I28" s="276" t="s">
        <v>65</v>
      </c>
      <c r="J28" s="194">
        <f>'РАСХОДЫ 1'!D15+'РАСХОДЫ 1'!F15+'РАСХОДЫ 1'!H15</f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5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</row>
    <row r="29" spans="1:72" ht="18" customHeight="1" thickBot="1" x14ac:dyDescent="0.3">
      <c r="A29" s="233" t="s">
        <v>23</v>
      </c>
      <c r="B29" s="243" t="s">
        <v>46</v>
      </c>
      <c r="C29" s="275" t="s">
        <v>65</v>
      </c>
      <c r="D29" s="169">
        <f>F29+'РАСХОДЫ 4'!H16+'РАСХОДЫ 4'!J16+'РАСХОДЫ 5'!D16+'РАСХОДЫ 5'!F16+'РАСХОДЫ 5'!H16+'РАСХОДЫ 5'!J16+'РАСХОДЫ 6'!D16</f>
        <v>0</v>
      </c>
      <c r="E29" s="275" t="s">
        <v>65</v>
      </c>
      <c r="F29" s="169">
        <f>H29+J29+'РАСХОДЫ 1'!J16+'РАСХОДЫ 2'!H16+'РАСХОДЫ 4'!F16</f>
        <v>0</v>
      </c>
      <c r="G29" s="215" t="s">
        <v>65</v>
      </c>
      <c r="H29" s="259"/>
      <c r="I29" s="275" t="s">
        <v>65</v>
      </c>
      <c r="J29" s="169">
        <f>'РАСХОДЫ 1'!D16+'РАСХОДЫ 1'!F16+'РАСХОДЫ 1'!H16</f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5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</row>
    <row r="30" spans="1:72" ht="18.75" customHeight="1" thickBot="1" x14ac:dyDescent="0.3">
      <c r="A30" s="230" t="s">
        <v>27</v>
      </c>
      <c r="B30" s="35" t="s">
        <v>47</v>
      </c>
      <c r="C30" s="273" t="s">
        <v>65</v>
      </c>
      <c r="D30" s="274">
        <f>F30+'РАСХОДЫ 4'!H17+'РАСХОДЫ 4'!J17+'РАСХОДЫ 5'!D17+'РАСХОДЫ 5'!F17+'РАСХОДЫ 5'!H17+'РАСХОДЫ 5'!J17+'РАСХОДЫ 6'!D17</f>
        <v>2304</v>
      </c>
      <c r="E30" s="273" t="s">
        <v>65</v>
      </c>
      <c r="F30" s="274">
        <f>H30+J30+'РАСХОДЫ 1'!J17+'РАСХОДЫ 2'!H17+'РАСХОДЫ 4'!F17</f>
        <v>1891</v>
      </c>
      <c r="G30" s="214" t="s">
        <v>65</v>
      </c>
      <c r="H30" s="260"/>
      <c r="I30" s="273" t="s">
        <v>65</v>
      </c>
      <c r="J30" s="274">
        <f>'РАСХОДЫ 1'!D17+'РАСХОДЫ 1'!F17+'РАСХОДЫ 1'!H17</f>
        <v>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5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</row>
    <row r="31" spans="1:72" ht="25.5" customHeight="1" thickBot="1" x14ac:dyDescent="0.3">
      <c r="A31" s="230" t="s">
        <v>28</v>
      </c>
      <c r="B31" s="35" t="s">
        <v>48</v>
      </c>
      <c r="C31" s="273" t="s">
        <v>65</v>
      </c>
      <c r="D31" s="274">
        <f>F31+'РАСХОДЫ 4'!H18+'РАСХОДЫ 4'!J18+'РАСХОДЫ 5'!D18+'РАСХОДЫ 5'!F18+'РАСХОДЫ 5'!H18+'РАСХОДЫ 5'!J18+'РАСХОДЫ 6'!D18</f>
        <v>1055</v>
      </c>
      <c r="E31" s="273" t="s">
        <v>65</v>
      </c>
      <c r="F31" s="274">
        <f>H31+J31+'РАСХОДЫ 1'!J18+'РАСХОДЫ 2'!H18+'РАСХОДЫ 4'!F18</f>
        <v>1055</v>
      </c>
      <c r="G31" s="214" t="s">
        <v>65</v>
      </c>
      <c r="H31" s="260"/>
      <c r="I31" s="273" t="s">
        <v>65</v>
      </c>
      <c r="J31" s="274">
        <f>'РАСХОДЫ 1'!D18+'РАСХОДЫ 1'!F18+'РАСХОДЫ 1'!H18</f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5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</row>
    <row r="32" spans="1:72" ht="36.75" customHeight="1" thickBot="1" x14ac:dyDescent="0.3">
      <c r="A32" s="230" t="s">
        <v>29</v>
      </c>
      <c r="B32" s="35" t="s">
        <v>49</v>
      </c>
      <c r="C32" s="280">
        <f>E32+'РАСХОДЫ 4'!G19+'РАСХОДЫ 4'!I19+'РАСХОДЫ 5'!C19+'РАСХОДЫ 5'!E19+'РАСХОДЫ 5'!G19+'РАСХОДЫ 5'!I19+'РАСХОДЫ 6'!C19</f>
        <v>15702</v>
      </c>
      <c r="D32" s="274">
        <f>F32+'РАСХОДЫ 4'!H19+'РАСХОДЫ 4'!J19+'РАСХОДЫ 5'!D19+'РАСХОДЫ 5'!F19+'РАСХОДЫ 5'!H19+'РАСХОДЫ 5'!J19+'РАСХОДЫ 6'!D19</f>
        <v>8298</v>
      </c>
      <c r="E32" s="280">
        <f>G32+I32+'РАСХОДЫ 1'!I19+'РАСХОДЫ 2'!G19+'РАСХОДЫ 4'!E19</f>
        <v>14682</v>
      </c>
      <c r="F32" s="274">
        <f>H32+J32+'РАСХОДЫ 1'!J19+'РАСХОДЫ 2'!H19+'РАСХОДЫ 4'!F19</f>
        <v>7885</v>
      </c>
      <c r="G32" s="220">
        <v>967</v>
      </c>
      <c r="H32" s="258">
        <f>H20+H24+H30+H31</f>
        <v>667</v>
      </c>
      <c r="I32" s="280">
        <f>'РАСХОДЫ 1'!C19+'РАСХОДЫ 1'!E19+'РАСХОДЫ 1'!G19</f>
        <v>304</v>
      </c>
      <c r="J32" s="274">
        <f>'РАСХОДЫ 1'!D19+'РАСХОДЫ 1'!F19+'РАСХОДЫ 1'!H19</f>
        <v>188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5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</row>
    <row r="33" spans="1:72" ht="24" customHeight="1" thickBot="1" x14ac:dyDescent="0.3">
      <c r="A33" s="230" t="s">
        <v>71</v>
      </c>
      <c r="B33" s="35" t="s">
        <v>50</v>
      </c>
      <c r="C33" s="280">
        <f>E33+'РАСХОДЫ 4'!G20+'РАСХОДЫ 4'!I20+'РАСХОДЫ 5'!C20+'РАСХОДЫ 5'!E20+'РАСХОДЫ 5'!G20+'РАСХОДЫ 5'!I20+'РАСХОДЫ 6'!C20</f>
        <v>40</v>
      </c>
      <c r="D33" s="274">
        <f>F33+'РАСХОДЫ 4'!H20+'РАСХОДЫ 4'!J20+'РАСХОДЫ 5'!D20+'РАСХОДЫ 5'!F20+'РАСХОДЫ 5'!H20+'РАСХОДЫ 5'!J20+'РАСХОДЫ 6'!D20</f>
        <v>13</v>
      </c>
      <c r="E33" s="280">
        <f>G33+I33+'РАСХОДЫ 1'!I20+'РАСХОДЫ 2'!G20+'РАСХОДЫ 4'!E20</f>
        <v>40</v>
      </c>
      <c r="F33" s="274">
        <f>H33+J33+'РАСХОДЫ 1'!J20+'РАСХОДЫ 2'!H20+'РАСХОДЫ 4'!F20</f>
        <v>13</v>
      </c>
      <c r="G33" s="220"/>
      <c r="H33" s="260"/>
      <c r="I33" s="280">
        <f>'РАСХОДЫ 1'!C20+'РАСХОДЫ 1'!E20+'РАСХОДЫ 1'!G20</f>
        <v>0</v>
      </c>
      <c r="J33" s="274">
        <f>'РАСХОДЫ 1'!D20+'РАСХОДЫ 1'!F20+'РАСХОДЫ 1'!H20</f>
        <v>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5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</row>
    <row r="34" spans="1:72" ht="15.75" x14ac:dyDescent="0.25">
      <c r="A34" s="231" t="s">
        <v>30</v>
      </c>
      <c r="B34" s="242"/>
      <c r="C34" s="277"/>
      <c r="D34" s="169"/>
      <c r="E34" s="277"/>
      <c r="F34" s="169"/>
      <c r="G34" s="222"/>
      <c r="H34" s="158"/>
      <c r="I34" s="277"/>
      <c r="J34" s="169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5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</row>
    <row r="35" spans="1:72" ht="17.25" customHeight="1" x14ac:dyDescent="0.25">
      <c r="A35" s="241" t="s">
        <v>31</v>
      </c>
      <c r="B35" s="232" t="s">
        <v>51</v>
      </c>
      <c r="C35" s="276" t="s">
        <v>65</v>
      </c>
      <c r="D35" s="194">
        <f>F35+'РАСХОДЫ 4'!H22+'РАСХОДЫ 4'!J22+'РАСХОДЫ 5'!D22+'РАСХОДЫ 5'!F22+'РАСХОДЫ 5'!H22+'РАСХОДЫ 5'!J22+'РАСХОДЫ 6'!D22</f>
        <v>0</v>
      </c>
      <c r="E35" s="276" t="s">
        <v>65</v>
      </c>
      <c r="F35" s="194">
        <f>H35+J35+'РАСХОДЫ 1'!J22+'РАСХОДЫ 2'!H22+'РАСХОДЫ 4'!F22</f>
        <v>0</v>
      </c>
      <c r="G35" s="217" t="s">
        <v>65</v>
      </c>
      <c r="H35" s="191"/>
      <c r="I35" s="276" t="s">
        <v>65</v>
      </c>
      <c r="J35" s="194">
        <f>'РАСХОДЫ 1'!D22+'РАСХОДЫ 1'!F22+'РАСХОДЫ 1'!H22</f>
        <v>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5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</row>
    <row r="36" spans="1:72" ht="19.5" customHeight="1" x14ac:dyDescent="0.25">
      <c r="A36" s="270" t="s">
        <v>32</v>
      </c>
      <c r="B36" s="266" t="s">
        <v>52</v>
      </c>
      <c r="C36" s="278" t="s">
        <v>65</v>
      </c>
      <c r="D36" s="279">
        <f>F36+'РАСХОДЫ 4'!H23+'РАСХОДЫ 4'!J23+'РАСХОДЫ 5'!D23+'РАСХОДЫ 5'!F23+'РАСХОДЫ 5'!H23+'РАСХОДЫ 5'!J23+'РАСХОДЫ 6'!D23</f>
        <v>13</v>
      </c>
      <c r="E36" s="278" t="s">
        <v>65</v>
      </c>
      <c r="F36" s="279">
        <f>H36+J36+'РАСХОДЫ 1'!J23+'РАСХОДЫ 2'!H23+'РАСХОДЫ 4'!F23</f>
        <v>13</v>
      </c>
      <c r="G36" s="246" t="s">
        <v>65</v>
      </c>
      <c r="H36" s="261">
        <f>H38+H39</f>
        <v>0</v>
      </c>
      <c r="I36" s="278" t="s">
        <v>65</v>
      </c>
      <c r="J36" s="279">
        <f>'РАСХОДЫ 1'!D23+'РАСХОДЫ 1'!F23+'РАСХОДЫ 1'!H23</f>
        <v>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5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</row>
    <row r="37" spans="1:72" ht="15.75" x14ac:dyDescent="0.25">
      <c r="A37" s="271" t="s">
        <v>21</v>
      </c>
      <c r="B37" s="267"/>
      <c r="C37" s="275"/>
      <c r="D37" s="169"/>
      <c r="E37" s="275"/>
      <c r="F37" s="169"/>
      <c r="G37" s="215"/>
      <c r="H37" s="158"/>
      <c r="I37" s="275"/>
      <c r="J37" s="169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5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</row>
    <row r="38" spans="1:72" ht="15" customHeight="1" x14ac:dyDescent="0.25">
      <c r="A38" s="241" t="s">
        <v>33</v>
      </c>
      <c r="B38" s="232" t="s">
        <v>53</v>
      </c>
      <c r="C38" s="276" t="s">
        <v>65</v>
      </c>
      <c r="D38" s="194">
        <f>F38+'РАСХОДЫ 4'!H25+'РАСХОДЫ 4'!J25+'РАСХОДЫ 5'!D25+'РАСХОДЫ 5'!F25+'РАСХОДЫ 5'!H25+'РАСХОДЫ 5'!J25+'РАСХОДЫ 6'!D25</f>
        <v>13</v>
      </c>
      <c r="E38" s="276" t="s">
        <v>65</v>
      </c>
      <c r="F38" s="194">
        <f>H38+J38+'РАСХОДЫ 1'!J25+'РАСХОДЫ 2'!H25+'РАСХОДЫ 4'!F25</f>
        <v>13</v>
      </c>
      <c r="G38" s="217" t="s">
        <v>65</v>
      </c>
      <c r="H38" s="191"/>
      <c r="I38" s="276" t="s">
        <v>65</v>
      </c>
      <c r="J38" s="194">
        <f>'РАСХОДЫ 1'!D25+'РАСХОДЫ 1'!F25+'РАСХОДЫ 1'!H25</f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5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</row>
    <row r="39" spans="1:72" ht="19.5" customHeight="1" thickBot="1" x14ac:dyDescent="0.3">
      <c r="A39" s="271" t="s">
        <v>34</v>
      </c>
      <c r="B39" s="268" t="s">
        <v>54</v>
      </c>
      <c r="C39" s="275" t="s">
        <v>65</v>
      </c>
      <c r="D39" s="169">
        <f>F39+'РАСХОДЫ 4'!H26+'РАСХОДЫ 4'!J26+'РАСХОДЫ 5'!D26+'РАСХОДЫ 5'!F26+'РАСХОДЫ 5'!H26+'РАСХОДЫ 5'!J26+'РАСХОДЫ 6'!D26</f>
        <v>0</v>
      </c>
      <c r="E39" s="275" t="s">
        <v>65</v>
      </c>
      <c r="F39" s="169">
        <f>H39+J39+'РАСХОДЫ 1'!J26+'РАСХОДЫ 2'!H26+'РАСХОДЫ 4'!F26</f>
        <v>0</v>
      </c>
      <c r="G39" s="215" t="s">
        <v>65</v>
      </c>
      <c r="H39" s="259"/>
      <c r="I39" s="275" t="s">
        <v>65</v>
      </c>
      <c r="J39" s="169">
        <f>'РАСХОДЫ 1'!D26+'РАСХОДЫ 1'!F26+'РАСХОДЫ 1'!H26</f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5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</row>
    <row r="40" spans="1:72" ht="27.75" customHeight="1" thickBot="1" x14ac:dyDescent="0.3">
      <c r="A40" s="230" t="s">
        <v>69</v>
      </c>
      <c r="B40" s="174" t="s">
        <v>55</v>
      </c>
      <c r="C40" s="281">
        <f>E40+'РАСХОДЫ 4'!G27+'РАСХОДЫ 4'!I27+'РАСХОДЫ 5'!C27+'РАСХОДЫ 5'!E27+'РАСХОДЫ 5'!G27+'РАСХОДЫ 5'!I27+'РАСХОДЫ 6'!C27</f>
        <v>9640</v>
      </c>
      <c r="D40" s="274">
        <f>F40+'РАСХОДЫ 4'!H27+'РАСХОДЫ 4'!J27+'РАСХОДЫ 5'!D27+'РАСХОДЫ 5'!F27+'РАСХОДЫ 5'!H27+'РАСХОДЫ 5'!J27+'РАСХОДЫ 6'!D27</f>
        <v>5290</v>
      </c>
      <c r="E40" s="281">
        <f>G40+I40+'РАСХОДЫ 1'!I27+'РАСХОДЫ 2'!G27+'РАСХОДЫ 4'!E27</f>
        <v>9282</v>
      </c>
      <c r="F40" s="274">
        <f>H40+J40+'РАСХОДЫ 1'!J27+'РАСХОДЫ 2'!H27+'РАСХОДЫ 4'!F27</f>
        <v>5140</v>
      </c>
      <c r="G40" s="265">
        <v>312</v>
      </c>
      <c r="H40" s="260">
        <v>189</v>
      </c>
      <c r="I40" s="281">
        <f>'РАСХОДЫ 1'!C27+'РАСХОДЫ 1'!E27+'РАСХОДЫ 1'!G27</f>
        <v>96</v>
      </c>
      <c r="J40" s="274">
        <f>'РАСХОДЫ 1'!D27+'РАСХОДЫ 1'!F27+'РАСХОДЫ 1'!H27</f>
        <v>41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5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</row>
    <row r="41" spans="1:72" ht="16.5" customHeight="1" x14ac:dyDescent="0.25">
      <c r="A41" s="231" t="s">
        <v>30</v>
      </c>
      <c r="B41" s="269"/>
      <c r="C41" s="277"/>
      <c r="D41" s="169"/>
      <c r="E41" s="277"/>
      <c r="F41" s="169"/>
      <c r="G41" s="222"/>
      <c r="H41" s="158"/>
      <c r="I41" s="277"/>
      <c r="J41" s="169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5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</row>
    <row r="42" spans="1:72" ht="18" customHeight="1" x14ac:dyDescent="0.25">
      <c r="A42" s="241" t="s">
        <v>35</v>
      </c>
      <c r="B42" s="232" t="s">
        <v>56</v>
      </c>
      <c r="C42" s="276" t="s">
        <v>65</v>
      </c>
      <c r="D42" s="194">
        <f>F42+'РАСХОДЫ 4'!H29+'РАСХОДЫ 4'!J29+'РАСХОДЫ 5'!D29+'РАСХОДЫ 5'!F29+'РАСХОДЫ 5'!H29+'РАСХОДЫ 5'!J29+'РАСХОДЫ 6'!D29</f>
        <v>6</v>
      </c>
      <c r="E42" s="276" t="s">
        <v>65</v>
      </c>
      <c r="F42" s="194">
        <f>H42+J42+'РАСХОДЫ 1'!J29+'РАСХОДЫ 2'!H29+'РАСХОДЫ 4'!F29</f>
        <v>4</v>
      </c>
      <c r="G42" s="217" t="s">
        <v>65</v>
      </c>
      <c r="H42" s="262">
        <f>H44+H45</f>
        <v>0</v>
      </c>
      <c r="I42" s="276" t="s">
        <v>65</v>
      </c>
      <c r="J42" s="194">
        <f>'РАСХОДЫ 1'!D29+'РАСХОДЫ 1'!F29+'РАСХОДЫ 1'!H29</f>
        <v>1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5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</row>
    <row r="43" spans="1:72" ht="13.5" customHeight="1" x14ac:dyDescent="0.25">
      <c r="A43" s="271" t="s">
        <v>21</v>
      </c>
      <c r="B43" s="267"/>
      <c r="C43" s="275"/>
      <c r="D43" s="169"/>
      <c r="E43" s="275"/>
      <c r="F43" s="169"/>
      <c r="G43" s="215"/>
      <c r="H43" s="158"/>
      <c r="I43" s="275"/>
      <c r="J43" s="169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5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</row>
    <row r="44" spans="1:72" ht="15" customHeight="1" x14ac:dyDescent="0.25">
      <c r="A44" s="241" t="s">
        <v>33</v>
      </c>
      <c r="B44" s="232" t="s">
        <v>57</v>
      </c>
      <c r="C44" s="276" t="s">
        <v>65</v>
      </c>
      <c r="D44" s="194">
        <f>F44+'РАСХОДЫ 4'!H31+'РАСХОДЫ 4'!J31+'РАСХОДЫ 5'!D31+'РАСХОДЫ 5'!F31+'РАСХОДЫ 5'!H31+'РАСХОДЫ 5'!J31+'РАСХОДЫ 6'!D31</f>
        <v>6</v>
      </c>
      <c r="E44" s="276" t="s">
        <v>65</v>
      </c>
      <c r="F44" s="194">
        <f>H44+J44+'РАСХОДЫ 1'!J31+'РАСХОДЫ 2'!H31+'РАСХОДЫ 4'!F31</f>
        <v>4</v>
      </c>
      <c r="G44" s="217" t="s">
        <v>65</v>
      </c>
      <c r="H44" s="191"/>
      <c r="I44" s="276" t="s">
        <v>65</v>
      </c>
      <c r="J44" s="194">
        <f>'РАСХОДЫ 1'!D31+'РАСХОДЫ 1'!F31+'РАСХОДЫ 1'!H31</f>
        <v>1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5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</row>
    <row r="45" spans="1:72" ht="20.25" customHeight="1" x14ac:dyDescent="0.25">
      <c r="A45" s="270" t="s">
        <v>34</v>
      </c>
      <c r="B45" s="266" t="s">
        <v>58</v>
      </c>
      <c r="C45" s="278" t="s">
        <v>65</v>
      </c>
      <c r="D45" s="279">
        <f>F45+'РАСХОДЫ 4'!H32+'РАСХОДЫ 4'!J32+'РАСХОДЫ 5'!D32+'РАСХОДЫ 5'!F32+'РАСХОДЫ 5'!H32+'РАСХОДЫ 5'!J32+'РАСХОДЫ 6'!D32</f>
        <v>0</v>
      </c>
      <c r="E45" s="278" t="s">
        <v>65</v>
      </c>
      <c r="F45" s="279">
        <f>H45+J45+'РАСХОДЫ 1'!J32+'РАСХОДЫ 2'!H32+'РАСХОДЫ 4'!F32</f>
        <v>0</v>
      </c>
      <c r="G45" s="246" t="s">
        <v>65</v>
      </c>
      <c r="H45" s="263"/>
      <c r="I45" s="278" t="s">
        <v>65</v>
      </c>
      <c r="J45" s="279">
        <f>'РАСХОДЫ 1'!D32+'РАСХОДЫ 1'!F32+'РАСХОДЫ 1'!H32</f>
        <v>0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5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</row>
    <row r="46" spans="1:72" ht="16.5" customHeight="1" x14ac:dyDescent="0.25">
      <c r="A46" s="270" t="s">
        <v>36</v>
      </c>
      <c r="B46" s="266" t="s">
        <v>59</v>
      </c>
      <c r="C46" s="278" t="s">
        <v>65</v>
      </c>
      <c r="D46" s="279">
        <f>F46+'РАСХОДЫ 4'!H33+'РАСХОДЫ 4'!J33+'РАСХОДЫ 5'!D33+'РАСХОДЫ 5'!F33+'РАСХОДЫ 5'!H33+'РАСХОДЫ 5'!J33+'РАСХОДЫ 6'!D33</f>
        <v>0</v>
      </c>
      <c r="E46" s="278" t="s">
        <v>65</v>
      </c>
      <c r="F46" s="279">
        <f>H46+J46+'РАСХОДЫ 1'!J33+'РАСХОДЫ 2'!H33+'РАСХОДЫ 4'!F33</f>
        <v>0</v>
      </c>
      <c r="G46" s="246" t="s">
        <v>65</v>
      </c>
      <c r="H46" s="263"/>
      <c r="I46" s="278" t="s">
        <v>65</v>
      </c>
      <c r="J46" s="279">
        <f>'РАСХОДЫ 1'!D33+'РАСХОДЫ 1'!F33+'РАСХОДЫ 1'!H33</f>
        <v>0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5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</row>
    <row r="47" spans="1:72" ht="19.5" customHeight="1" thickBot="1" x14ac:dyDescent="0.3">
      <c r="A47" s="271" t="s">
        <v>37</v>
      </c>
      <c r="B47" s="268" t="s">
        <v>60</v>
      </c>
      <c r="C47" s="275" t="s">
        <v>65</v>
      </c>
      <c r="D47" s="169">
        <f>F47+'РАСХОДЫ 4'!H34+'РАСХОДЫ 4'!J34+'РАСХОДЫ 5'!D34+'РАСХОДЫ 5'!F34+'РАСХОДЫ 5'!H34+'РАСХОДЫ 5'!J34+'РАСХОДЫ 6'!D34</f>
        <v>2220</v>
      </c>
      <c r="E47" s="275" t="s">
        <v>65</v>
      </c>
      <c r="F47" s="169">
        <f>H47+J47+'РАСХОДЫ 1'!J34+'РАСХОДЫ 2'!H34+'РАСХОДЫ 4'!F34</f>
        <v>2111</v>
      </c>
      <c r="G47" s="215" t="s">
        <v>65</v>
      </c>
      <c r="H47" s="259">
        <v>189</v>
      </c>
      <c r="I47" s="275" t="s">
        <v>65</v>
      </c>
      <c r="J47" s="169">
        <v>39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5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</row>
    <row r="48" spans="1:72" ht="32.25" customHeight="1" thickBot="1" x14ac:dyDescent="0.3">
      <c r="A48" s="230" t="s">
        <v>68</v>
      </c>
      <c r="B48" s="123" t="s">
        <v>61</v>
      </c>
      <c r="C48" s="282">
        <f>E48+'РАСХОДЫ 4'!G35+'РАСХОДЫ 4'!I35+'РАСХОДЫ 5'!C35+'РАСХОДЫ 5'!E35+'РАСХОДЫ 5'!G35+'РАСХОДЫ 5'!I35+'РАСХОДЫ 6'!C35</f>
        <v>25382</v>
      </c>
      <c r="D48" s="274">
        <f>F48+'РАСХОДЫ 4'!H35+'РАСХОДЫ 4'!J35+'РАСХОДЫ 5'!D35+'РАСХОДЫ 5'!F35+'РАСХОДЫ 5'!H35+'РАСХОДЫ 5'!J35+'РАСХОДЫ 6'!D35</f>
        <v>13601</v>
      </c>
      <c r="E48" s="282">
        <f>G48+I48+'РАСХОДЫ 1'!I35+'РАСХОДЫ 2'!G35+'РАСХОДЫ 4'!E35</f>
        <v>24004</v>
      </c>
      <c r="F48" s="274">
        <f>H48+J48+'РАСХОДЫ 1'!J35+'РАСХОДЫ 2'!H35+'РАСХОДЫ 4'!F35</f>
        <v>13038</v>
      </c>
      <c r="G48" s="264">
        <f t="shared" ref="G48:H48" si="0">G32+G33+G40</f>
        <v>1279</v>
      </c>
      <c r="H48" s="258">
        <f t="shared" si="0"/>
        <v>856</v>
      </c>
      <c r="I48" s="282">
        <f>'РАСХОДЫ 1'!C35+'РАСХОДЫ 1'!E35+'РАСХОДЫ 1'!G35</f>
        <v>400</v>
      </c>
      <c r="J48" s="274">
        <f>'РАСХОДЫ 1'!D35+'РАСХОДЫ 1'!F35+'РАСХОДЫ 1'!H35</f>
        <v>229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5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</row>
    <row r="49" spans="1:72" ht="8.25" customHeight="1" x14ac:dyDescent="0.25"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</row>
    <row r="50" spans="1:72" x14ac:dyDescent="0.25">
      <c r="A50" s="28" t="s">
        <v>67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</row>
    <row r="51" spans="1:72" x14ac:dyDescent="0.25"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</row>
    <row r="52" spans="1:72" x14ac:dyDescent="0.25"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</row>
    <row r="53" spans="1:72" x14ac:dyDescent="0.25"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</row>
    <row r="54" spans="1:72" x14ac:dyDescent="0.25"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</row>
    <row r="55" spans="1:72" x14ac:dyDescent="0.25"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</row>
    <row r="56" spans="1:72" x14ac:dyDescent="0.25"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</row>
    <row r="57" spans="1:72" x14ac:dyDescent="0.25"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</row>
    <row r="58" spans="1:72" x14ac:dyDescent="0.25"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</row>
    <row r="59" spans="1:72" x14ac:dyDescent="0.25"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</row>
    <row r="60" spans="1:72" x14ac:dyDescent="0.25"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</row>
    <row r="61" spans="1:72" x14ac:dyDescent="0.25"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</row>
    <row r="62" spans="1:72" x14ac:dyDescent="0.25"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</row>
    <row r="63" spans="1:72" x14ac:dyDescent="0.25"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</row>
    <row r="64" spans="1:72" x14ac:dyDescent="0.25"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</row>
    <row r="65" spans="11:72" x14ac:dyDescent="0.25"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</row>
    <row r="66" spans="11:72" x14ac:dyDescent="0.25"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</row>
    <row r="67" spans="11:72" x14ac:dyDescent="0.25"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</row>
    <row r="68" spans="11:72" x14ac:dyDescent="0.25"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</row>
    <row r="69" spans="11:72" x14ac:dyDescent="0.25"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</row>
    <row r="70" spans="11:72" x14ac:dyDescent="0.25"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</row>
    <row r="71" spans="11:72" x14ac:dyDescent="0.25"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</row>
    <row r="72" spans="11:72" x14ac:dyDescent="0.25"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</row>
    <row r="73" spans="11:72" x14ac:dyDescent="0.25"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</row>
    <row r="74" spans="11:72" x14ac:dyDescent="0.25"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</row>
    <row r="75" spans="11:72" x14ac:dyDescent="0.25"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</row>
    <row r="76" spans="11:72" x14ac:dyDescent="0.25"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</row>
    <row r="77" spans="11:72" x14ac:dyDescent="0.25"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</row>
    <row r="78" spans="11:72" x14ac:dyDescent="0.25"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</row>
    <row r="79" spans="11:72" x14ac:dyDescent="0.25"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</row>
    <row r="80" spans="11:72" x14ac:dyDescent="0.25"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</row>
    <row r="81" spans="11:72" x14ac:dyDescent="0.25"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</row>
    <row r="82" spans="11:72" x14ac:dyDescent="0.25"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</row>
    <row r="83" spans="11:72" x14ac:dyDescent="0.25"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</row>
    <row r="84" spans="11:72" x14ac:dyDescent="0.25"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</row>
    <row r="85" spans="11:72" x14ac:dyDescent="0.25"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</row>
    <row r="86" spans="11:72" x14ac:dyDescent="0.25"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</row>
    <row r="87" spans="11:72" x14ac:dyDescent="0.25"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</row>
    <row r="88" spans="11:72" x14ac:dyDescent="0.25"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</row>
    <row r="89" spans="11:72" x14ac:dyDescent="0.25"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</row>
    <row r="90" spans="11:72" x14ac:dyDescent="0.25"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</row>
    <row r="91" spans="11:72" x14ac:dyDescent="0.25"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</row>
    <row r="92" spans="11:72" x14ac:dyDescent="0.25"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</row>
    <row r="93" spans="11:72" x14ac:dyDescent="0.25"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</row>
    <row r="94" spans="11:72" x14ac:dyDescent="0.25"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</row>
    <row r="95" spans="11:72" x14ac:dyDescent="0.25"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</row>
    <row r="96" spans="11:72" x14ac:dyDescent="0.25"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</row>
    <row r="97" spans="11:72" x14ac:dyDescent="0.25"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</row>
    <row r="98" spans="11:72" x14ac:dyDescent="0.25"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</row>
    <row r="99" spans="11:72" x14ac:dyDescent="0.25"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</row>
    <row r="100" spans="11:72" x14ac:dyDescent="0.25"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</row>
    <row r="101" spans="11:72" x14ac:dyDescent="0.25"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</row>
    <row r="102" spans="11:72" x14ac:dyDescent="0.25"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</row>
    <row r="103" spans="11:72" x14ac:dyDescent="0.25"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</row>
    <row r="104" spans="11:72" x14ac:dyDescent="0.25"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</row>
    <row r="105" spans="11:72" x14ac:dyDescent="0.25"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</row>
    <row r="106" spans="11:72" x14ac:dyDescent="0.25"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</row>
    <row r="107" spans="11:72" x14ac:dyDescent="0.25"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</row>
    <row r="108" spans="11:72" x14ac:dyDescent="0.25"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</row>
    <row r="109" spans="11:72" x14ac:dyDescent="0.25"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</row>
    <row r="110" spans="11:72" x14ac:dyDescent="0.25"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</row>
    <row r="111" spans="11:72" x14ac:dyDescent="0.25"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</row>
    <row r="112" spans="11:72" x14ac:dyDescent="0.25"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</row>
    <row r="113" spans="11:72" x14ac:dyDescent="0.25"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</row>
    <row r="114" spans="11:72" x14ac:dyDescent="0.25"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</row>
    <row r="115" spans="11:72" x14ac:dyDescent="0.25"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</row>
    <row r="116" spans="11:72" x14ac:dyDescent="0.25"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</row>
    <row r="117" spans="11:72" x14ac:dyDescent="0.25"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</row>
    <row r="118" spans="11:72" x14ac:dyDescent="0.25"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</row>
    <row r="119" spans="11:72" x14ac:dyDescent="0.25"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</row>
    <row r="120" spans="11:72" x14ac:dyDescent="0.25"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</row>
    <row r="121" spans="11:72" x14ac:dyDescent="0.25"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</row>
    <row r="122" spans="11:72" x14ac:dyDescent="0.25"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</row>
    <row r="123" spans="11:72" x14ac:dyDescent="0.25"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</row>
    <row r="124" spans="11:72" x14ac:dyDescent="0.25"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</row>
    <row r="125" spans="11:72" x14ac:dyDescent="0.25"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</row>
    <row r="126" spans="11:72" x14ac:dyDescent="0.25"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</row>
    <row r="127" spans="11:72" x14ac:dyDescent="0.25"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</row>
    <row r="128" spans="11:72" x14ac:dyDescent="0.25"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</row>
    <row r="129" spans="11:72" x14ac:dyDescent="0.25"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</row>
    <row r="130" spans="11:72" x14ac:dyDescent="0.25"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</row>
    <row r="131" spans="11:72" x14ac:dyDescent="0.25"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</row>
    <row r="132" spans="11:72" x14ac:dyDescent="0.25"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</row>
    <row r="133" spans="11:72" x14ac:dyDescent="0.25"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</row>
    <row r="134" spans="11:72" x14ac:dyDescent="0.25"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</row>
    <row r="135" spans="11:72" x14ac:dyDescent="0.25"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</row>
    <row r="136" spans="11:72" x14ac:dyDescent="0.25"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</row>
    <row r="137" spans="11:72" x14ac:dyDescent="0.25"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</row>
    <row r="138" spans="11:72" x14ac:dyDescent="0.25"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</row>
  </sheetData>
  <mergeCells count="11">
    <mergeCell ref="H1:J1"/>
    <mergeCell ref="A15:J15"/>
    <mergeCell ref="A16:A18"/>
    <mergeCell ref="B16:B18"/>
    <mergeCell ref="C16:D17"/>
    <mergeCell ref="E17:F17"/>
    <mergeCell ref="G17:H17"/>
    <mergeCell ref="I17:J17"/>
    <mergeCell ref="E16:J16"/>
    <mergeCell ref="A2:H2"/>
    <mergeCell ref="A3:H3"/>
  </mergeCells>
  <pageMargins left="0.11811023622047245" right="0.19685039370078741" top="0.35433070866141736" bottom="0.15748031496062992" header="0.31496062992125984" footer="0.31496062992125984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BreakPreview" zoomScaleNormal="100" zoomScaleSheetLayoutView="100" workbookViewId="0">
      <selection activeCell="F33" sqref="F33"/>
    </sheetView>
  </sheetViews>
  <sheetFormatPr defaultRowHeight="15" x14ac:dyDescent="0.25"/>
  <cols>
    <col min="1" max="1" width="70.85546875" customWidth="1"/>
    <col min="2" max="2" width="4.85546875" customWidth="1"/>
    <col min="3" max="3" width="15.28515625" customWidth="1"/>
    <col min="4" max="4" width="16.42578125" customWidth="1"/>
    <col min="5" max="5" width="17.7109375" customWidth="1"/>
    <col min="6" max="6" width="16" customWidth="1"/>
    <col min="7" max="7" width="17.140625" customWidth="1"/>
    <col min="8" max="8" width="14.7109375" customWidth="1"/>
  </cols>
  <sheetData>
    <row r="1" spans="1:8" x14ac:dyDescent="0.25">
      <c r="H1" s="58" t="s">
        <v>197</v>
      </c>
    </row>
    <row r="2" spans="1:8" ht="15.75" thickBot="1" x14ac:dyDescent="0.3">
      <c r="A2" s="290" t="s">
        <v>18</v>
      </c>
      <c r="B2" s="290"/>
      <c r="C2" s="369"/>
      <c r="D2" s="369"/>
      <c r="E2" s="369"/>
      <c r="F2" s="369"/>
      <c r="G2" s="369"/>
      <c r="H2" s="369"/>
    </row>
    <row r="3" spans="1:8" ht="17.2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</row>
    <row r="4" spans="1:8" ht="29.25" customHeight="1" thickBot="1" x14ac:dyDescent="0.3">
      <c r="A4" s="291"/>
      <c r="B4" s="292"/>
      <c r="C4" s="293" t="s">
        <v>198</v>
      </c>
      <c r="D4" s="293"/>
      <c r="E4" s="347" t="s">
        <v>135</v>
      </c>
      <c r="F4" s="293"/>
      <c r="G4" s="293" t="s">
        <v>136</v>
      </c>
      <c r="H4" s="293"/>
    </row>
    <row r="5" spans="1:8" ht="36.7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</row>
    <row r="6" spans="1:8" ht="10.5" customHeight="1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</row>
    <row r="7" spans="1:8" s="93" customFormat="1" ht="24.75" customHeight="1" thickBot="1" x14ac:dyDescent="0.3">
      <c r="A7" s="230" t="s">
        <v>20</v>
      </c>
      <c r="B7" s="35" t="s">
        <v>39</v>
      </c>
      <c r="C7" s="214" t="s">
        <v>65</v>
      </c>
      <c r="D7" s="258">
        <f>F7+H7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</row>
    <row r="8" spans="1:8" s="93" customFormat="1" ht="15.75" x14ac:dyDescent="0.25">
      <c r="A8" s="231" t="s">
        <v>21</v>
      </c>
      <c r="B8" s="69"/>
      <c r="C8" s="215"/>
      <c r="D8" s="158">
        <f t="shared" ref="C8:D35" si="0">F8+H8</f>
        <v>0</v>
      </c>
      <c r="E8" s="215"/>
      <c r="F8" s="158"/>
      <c r="G8" s="215"/>
      <c r="H8" s="158"/>
    </row>
    <row r="9" spans="1:8" s="93" customFormat="1" ht="15.75" x14ac:dyDescent="0.25">
      <c r="A9" s="272" t="s">
        <v>22</v>
      </c>
      <c r="B9" s="31" t="s">
        <v>40</v>
      </c>
      <c r="C9" s="217" t="s">
        <v>65</v>
      </c>
      <c r="D9" s="191">
        <f t="shared" si="0"/>
        <v>0</v>
      </c>
      <c r="E9" s="217" t="s">
        <v>65</v>
      </c>
      <c r="F9" s="191"/>
      <c r="G9" s="217" t="s">
        <v>65</v>
      </c>
      <c r="H9" s="191"/>
    </row>
    <row r="10" spans="1:8" s="93" customFormat="1" ht="16.5" thickBot="1" x14ac:dyDescent="0.3">
      <c r="A10" s="233" t="s">
        <v>23</v>
      </c>
      <c r="B10" s="29" t="s">
        <v>41</v>
      </c>
      <c r="C10" s="215" t="s">
        <v>65</v>
      </c>
      <c r="D10" s="259">
        <f t="shared" si="0"/>
        <v>0</v>
      </c>
      <c r="E10" s="215" t="s">
        <v>65</v>
      </c>
      <c r="F10" s="259"/>
      <c r="G10" s="215" t="s">
        <v>65</v>
      </c>
      <c r="H10" s="259"/>
    </row>
    <row r="11" spans="1:8" s="93" customFormat="1" ht="22.5" customHeight="1" thickBot="1" x14ac:dyDescent="0.3">
      <c r="A11" s="230" t="s">
        <v>70</v>
      </c>
      <c r="B11" s="35" t="s">
        <v>42</v>
      </c>
      <c r="C11" s="214" t="s">
        <v>65</v>
      </c>
      <c r="D11" s="258">
        <f t="shared" si="0"/>
        <v>915</v>
      </c>
      <c r="E11" s="214" t="s">
        <v>65</v>
      </c>
      <c r="F11" s="258">
        <f>F13+F14+F16</f>
        <v>915</v>
      </c>
      <c r="G11" s="214" t="s">
        <v>65</v>
      </c>
      <c r="H11" s="258">
        <f>H13+H14+H16</f>
        <v>0</v>
      </c>
    </row>
    <row r="12" spans="1:8" s="93" customFormat="1" ht="12.75" customHeight="1" x14ac:dyDescent="0.25">
      <c r="A12" s="231" t="s">
        <v>21</v>
      </c>
      <c r="B12" s="242"/>
      <c r="C12" s="215"/>
      <c r="D12" s="158">
        <f t="shared" si="0"/>
        <v>0</v>
      </c>
      <c r="E12" s="215"/>
      <c r="F12" s="158"/>
      <c r="G12" s="215"/>
      <c r="H12" s="158"/>
    </row>
    <row r="13" spans="1:8" s="93" customFormat="1" ht="12.75" customHeight="1" x14ac:dyDescent="0.25">
      <c r="A13" s="241" t="s">
        <v>24</v>
      </c>
      <c r="B13" s="232" t="s">
        <v>43</v>
      </c>
      <c r="C13" s="217" t="s">
        <v>65</v>
      </c>
      <c r="D13" s="191">
        <f t="shared" si="0"/>
        <v>915</v>
      </c>
      <c r="E13" s="217" t="s">
        <v>65</v>
      </c>
      <c r="F13" s="191">
        <v>915</v>
      </c>
      <c r="G13" s="217" t="s">
        <v>65</v>
      </c>
      <c r="H13" s="191"/>
    </row>
    <row r="14" spans="1:8" s="93" customFormat="1" ht="12" customHeight="1" x14ac:dyDescent="0.25">
      <c r="A14" s="241" t="s">
        <v>25</v>
      </c>
      <c r="B14" s="232" t="s">
        <v>44</v>
      </c>
      <c r="C14" s="217" t="s">
        <v>65</v>
      </c>
      <c r="D14" s="191">
        <f t="shared" si="0"/>
        <v>0</v>
      </c>
      <c r="E14" s="217" t="s">
        <v>65</v>
      </c>
      <c r="F14" s="191"/>
      <c r="G14" s="217" t="s">
        <v>65</v>
      </c>
      <c r="H14" s="191"/>
    </row>
    <row r="15" spans="1:8" s="93" customFormat="1" ht="11.25" customHeight="1" x14ac:dyDescent="0.25">
      <c r="A15" s="241" t="s">
        <v>26</v>
      </c>
      <c r="B15" s="232" t="s">
        <v>45</v>
      </c>
      <c r="C15" s="217" t="s">
        <v>65</v>
      </c>
      <c r="D15" s="191">
        <f t="shared" si="0"/>
        <v>0</v>
      </c>
      <c r="E15" s="217" t="s">
        <v>65</v>
      </c>
      <c r="F15" s="191"/>
      <c r="G15" s="217" t="s">
        <v>65</v>
      </c>
      <c r="H15" s="191"/>
    </row>
    <row r="16" spans="1:8" s="93" customFormat="1" ht="15.75" customHeight="1" thickBot="1" x14ac:dyDescent="0.3">
      <c r="A16" s="233" t="s">
        <v>23</v>
      </c>
      <c r="B16" s="243" t="s">
        <v>46</v>
      </c>
      <c r="C16" s="215" t="s">
        <v>65</v>
      </c>
      <c r="D16" s="259">
        <f t="shared" si="0"/>
        <v>0</v>
      </c>
      <c r="E16" s="215" t="s">
        <v>65</v>
      </c>
      <c r="F16" s="259"/>
      <c r="G16" s="215" t="s">
        <v>65</v>
      </c>
      <c r="H16" s="259"/>
    </row>
    <row r="17" spans="1:8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>
        <f t="shared" si="0"/>
        <v>0</v>
      </c>
      <c r="E17" s="214" t="s">
        <v>65</v>
      </c>
      <c r="F17" s="260"/>
      <c r="G17" s="214" t="s">
        <v>65</v>
      </c>
      <c r="H17" s="260"/>
    </row>
    <row r="18" spans="1:8" s="93" customFormat="1" ht="28.5" customHeight="1" thickBot="1" x14ac:dyDescent="0.3">
      <c r="A18" s="230" t="s">
        <v>28</v>
      </c>
      <c r="B18" s="35" t="s">
        <v>48</v>
      </c>
      <c r="C18" s="214" t="s">
        <v>65</v>
      </c>
      <c r="D18" s="260">
        <f t="shared" si="0"/>
        <v>168</v>
      </c>
      <c r="E18" s="214" t="s">
        <v>65</v>
      </c>
      <c r="F18" s="260">
        <v>168</v>
      </c>
      <c r="G18" s="214" t="s">
        <v>65</v>
      </c>
      <c r="H18" s="260"/>
    </row>
    <row r="19" spans="1:8" s="93" customFormat="1" ht="34.5" customHeight="1" thickBot="1" x14ac:dyDescent="0.3">
      <c r="A19" s="230" t="s">
        <v>29</v>
      </c>
      <c r="B19" s="35" t="s">
        <v>49</v>
      </c>
      <c r="C19" s="220">
        <f t="shared" si="0"/>
        <v>2060</v>
      </c>
      <c r="D19" s="258">
        <f t="shared" si="0"/>
        <v>1083</v>
      </c>
      <c r="E19" s="220">
        <v>2060</v>
      </c>
      <c r="F19" s="258">
        <f>F7+F11+F17+F18</f>
        <v>1083</v>
      </c>
      <c r="G19" s="220"/>
      <c r="H19" s="258">
        <f>H7+H11+H17+H18</f>
        <v>0</v>
      </c>
    </row>
    <row r="20" spans="1:8" s="93" customFormat="1" ht="24" customHeight="1" thickBot="1" x14ac:dyDescent="0.3">
      <c r="A20" s="230" t="s">
        <v>71</v>
      </c>
      <c r="B20" s="35" t="s">
        <v>50</v>
      </c>
      <c r="C20" s="220">
        <f t="shared" si="0"/>
        <v>20</v>
      </c>
      <c r="D20" s="260">
        <f t="shared" si="0"/>
        <v>5</v>
      </c>
      <c r="E20" s="220">
        <v>20</v>
      </c>
      <c r="F20" s="260">
        <v>5</v>
      </c>
      <c r="G20" s="220"/>
      <c r="H20" s="260"/>
    </row>
    <row r="21" spans="1:8" s="93" customFormat="1" ht="15.75" x14ac:dyDescent="0.25">
      <c r="A21" s="231" t="s">
        <v>30</v>
      </c>
      <c r="B21" s="242"/>
      <c r="C21" s="222"/>
      <c r="D21" s="158">
        <f t="shared" si="0"/>
        <v>0</v>
      </c>
      <c r="E21" s="222"/>
      <c r="F21" s="158"/>
      <c r="G21" s="222"/>
      <c r="H21" s="158"/>
    </row>
    <row r="22" spans="1:8" s="93" customFormat="1" ht="15.75" x14ac:dyDescent="0.25">
      <c r="A22" s="241" t="s">
        <v>31</v>
      </c>
      <c r="B22" s="232" t="s">
        <v>51</v>
      </c>
      <c r="C22" s="217" t="s">
        <v>65</v>
      </c>
      <c r="D22" s="191">
        <f t="shared" si="0"/>
        <v>0</v>
      </c>
      <c r="E22" s="217" t="s">
        <v>65</v>
      </c>
      <c r="F22" s="191"/>
      <c r="G22" s="217" t="s">
        <v>65</v>
      </c>
      <c r="H22" s="191"/>
    </row>
    <row r="23" spans="1:8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 t="shared" si="0"/>
        <v>5</v>
      </c>
      <c r="E23" s="246" t="s">
        <v>65</v>
      </c>
      <c r="F23" s="261">
        <f>F25+F26</f>
        <v>5</v>
      </c>
      <c r="G23" s="246" t="s">
        <v>65</v>
      </c>
      <c r="H23" s="261">
        <f>H25+H26</f>
        <v>0</v>
      </c>
    </row>
    <row r="24" spans="1:8" s="93" customFormat="1" ht="15.75" x14ac:dyDescent="0.25">
      <c r="A24" s="271" t="s">
        <v>21</v>
      </c>
      <c r="B24" s="267"/>
      <c r="C24" s="215"/>
      <c r="D24" s="158">
        <f t="shared" si="0"/>
        <v>0</v>
      </c>
      <c r="E24" s="215"/>
      <c r="F24" s="158"/>
      <c r="G24" s="215"/>
      <c r="H24" s="158"/>
    </row>
    <row r="25" spans="1:8" s="93" customFormat="1" ht="15.75" x14ac:dyDescent="0.25">
      <c r="A25" s="241" t="s">
        <v>33</v>
      </c>
      <c r="B25" s="232" t="s">
        <v>53</v>
      </c>
      <c r="C25" s="217" t="s">
        <v>65</v>
      </c>
      <c r="D25" s="191">
        <f t="shared" si="0"/>
        <v>5</v>
      </c>
      <c r="E25" s="217" t="s">
        <v>65</v>
      </c>
      <c r="F25" s="191">
        <v>5</v>
      </c>
      <c r="G25" s="217" t="s">
        <v>65</v>
      </c>
      <c r="H25" s="191"/>
    </row>
    <row r="26" spans="1:8" s="93" customFormat="1" ht="16.5" thickBot="1" x14ac:dyDescent="0.3">
      <c r="A26" s="271" t="s">
        <v>34</v>
      </c>
      <c r="B26" s="268" t="s">
        <v>54</v>
      </c>
      <c r="C26" s="215" t="s">
        <v>65</v>
      </c>
      <c r="D26" s="259">
        <f t="shared" si="0"/>
        <v>0</v>
      </c>
      <c r="E26" s="215" t="s">
        <v>65</v>
      </c>
      <c r="F26" s="259"/>
      <c r="G26" s="215" t="s">
        <v>65</v>
      </c>
      <c r="H26" s="259"/>
    </row>
    <row r="27" spans="1:8" s="93" customFormat="1" ht="24" customHeight="1" thickBot="1" x14ac:dyDescent="0.3">
      <c r="A27" s="230" t="s">
        <v>69</v>
      </c>
      <c r="B27" s="174" t="s">
        <v>55</v>
      </c>
      <c r="C27" s="265">
        <f t="shared" si="0"/>
        <v>1080</v>
      </c>
      <c r="D27" s="260">
        <f t="shared" si="0"/>
        <v>417</v>
      </c>
      <c r="E27" s="265">
        <v>1080</v>
      </c>
      <c r="F27" s="260">
        <v>417</v>
      </c>
      <c r="G27" s="265"/>
      <c r="H27" s="260"/>
    </row>
    <row r="28" spans="1:8" s="93" customFormat="1" ht="15.75" x14ac:dyDescent="0.25">
      <c r="A28" s="231" t="s">
        <v>30</v>
      </c>
      <c r="B28" s="269"/>
      <c r="C28" s="222"/>
      <c r="D28" s="158">
        <f t="shared" si="0"/>
        <v>0</v>
      </c>
      <c r="E28" s="222"/>
      <c r="F28" s="158"/>
      <c r="G28" s="222"/>
      <c r="H28" s="158"/>
    </row>
    <row r="29" spans="1:8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 t="shared" si="0"/>
        <v>0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</row>
    <row r="30" spans="1:8" s="93" customFormat="1" ht="15.75" x14ac:dyDescent="0.25">
      <c r="A30" s="271" t="s">
        <v>21</v>
      </c>
      <c r="B30" s="267"/>
      <c r="C30" s="215"/>
      <c r="D30" s="158">
        <f t="shared" si="0"/>
        <v>0</v>
      </c>
      <c r="E30" s="215"/>
      <c r="F30" s="158"/>
      <c r="G30" s="215"/>
      <c r="H30" s="158"/>
    </row>
    <row r="31" spans="1:8" s="93" customFormat="1" ht="15.75" x14ac:dyDescent="0.25">
      <c r="A31" s="241" t="s">
        <v>33</v>
      </c>
      <c r="B31" s="232" t="s">
        <v>57</v>
      </c>
      <c r="C31" s="217" t="s">
        <v>65</v>
      </c>
      <c r="D31" s="191">
        <f t="shared" si="0"/>
        <v>0</v>
      </c>
      <c r="E31" s="217" t="s">
        <v>65</v>
      </c>
      <c r="F31" s="191"/>
      <c r="G31" s="217" t="s">
        <v>65</v>
      </c>
      <c r="H31" s="191"/>
    </row>
    <row r="32" spans="1:8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>
        <f t="shared" si="0"/>
        <v>0</v>
      </c>
      <c r="E32" s="246" t="s">
        <v>65</v>
      </c>
      <c r="F32" s="263"/>
      <c r="G32" s="246" t="s">
        <v>65</v>
      </c>
      <c r="H32" s="263"/>
    </row>
    <row r="33" spans="1:8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>
        <f t="shared" si="0"/>
        <v>0</v>
      </c>
      <c r="E33" s="246" t="s">
        <v>65</v>
      </c>
      <c r="F33" s="263"/>
      <c r="G33" s="246" t="s">
        <v>65</v>
      </c>
      <c r="H33" s="263"/>
    </row>
    <row r="34" spans="1:8" s="93" customFormat="1" ht="16.5" thickBot="1" x14ac:dyDescent="0.3">
      <c r="A34" s="271" t="s">
        <v>37</v>
      </c>
      <c r="B34" s="268" t="s">
        <v>60</v>
      </c>
      <c r="C34" s="215" t="s">
        <v>65</v>
      </c>
      <c r="D34" s="259">
        <f t="shared" si="0"/>
        <v>319</v>
      </c>
      <c r="E34" s="215" t="s">
        <v>65</v>
      </c>
      <c r="F34" s="259">
        <v>319</v>
      </c>
      <c r="G34" s="215" t="s">
        <v>65</v>
      </c>
      <c r="H34" s="259"/>
    </row>
    <row r="35" spans="1:8" s="93" customFormat="1" ht="37.5" customHeight="1" thickBot="1" x14ac:dyDescent="0.3">
      <c r="A35" s="230" t="s">
        <v>68</v>
      </c>
      <c r="B35" s="123" t="s">
        <v>61</v>
      </c>
      <c r="C35" s="264">
        <f t="shared" si="0"/>
        <v>3160</v>
      </c>
      <c r="D35" s="258">
        <f t="shared" si="0"/>
        <v>1505</v>
      </c>
      <c r="E35" s="264">
        <f>E19+E20+E27</f>
        <v>3160</v>
      </c>
      <c r="F35" s="258">
        <f>F19+F20+F27</f>
        <v>1505</v>
      </c>
      <c r="G35" s="264">
        <f>G19+G20+G27</f>
        <v>0</v>
      </c>
      <c r="H35" s="258">
        <f>H19+H20+H27</f>
        <v>0</v>
      </c>
    </row>
    <row r="37" spans="1:8" x14ac:dyDescent="0.25">
      <c r="A37" s="62" t="s">
        <v>67</v>
      </c>
    </row>
  </sheetData>
  <sheetProtection sheet="1" objects="1" scenarios="1"/>
  <mergeCells count="7">
    <mergeCell ref="A2:H2"/>
    <mergeCell ref="A3:A5"/>
    <mergeCell ref="B3:B5"/>
    <mergeCell ref="C3:H3"/>
    <mergeCell ref="C4:D4"/>
    <mergeCell ref="E4:F4"/>
    <mergeCell ref="G4:H4"/>
  </mergeCells>
  <pageMargins left="0.31496062992125984" right="0.11811023622047245" top="0.55118110236220474" bottom="0.19685039370078741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21"/>
  <sheetViews>
    <sheetView view="pageBreakPreview" topLeftCell="B4" zoomScaleNormal="100" zoomScaleSheetLayoutView="100" workbookViewId="0">
      <selection activeCell="F25" sqref="F25"/>
    </sheetView>
  </sheetViews>
  <sheetFormatPr defaultRowHeight="15" x14ac:dyDescent="0.25"/>
  <cols>
    <col min="1" max="1" width="53" customWidth="1"/>
    <col min="2" max="2" width="6.7109375" customWidth="1"/>
    <col min="3" max="3" width="14.42578125" customWidth="1"/>
    <col min="4" max="4" width="12.42578125" customWidth="1"/>
    <col min="5" max="5" width="10.85546875" customWidth="1"/>
    <col min="6" max="6" width="11.140625" customWidth="1"/>
    <col min="9" max="9" width="11" customWidth="1"/>
    <col min="10" max="10" width="10.140625" customWidth="1"/>
  </cols>
  <sheetData>
    <row r="1" spans="1:188" x14ac:dyDescent="0.25">
      <c r="I1" s="296" t="s">
        <v>176</v>
      </c>
      <c r="J1" s="296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</row>
    <row r="2" spans="1:188" ht="11.25" customHeight="1" x14ac:dyDescent="0.25"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</row>
    <row r="3" spans="1:188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</row>
    <row r="4" spans="1:188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</row>
    <row r="5" spans="1:188" ht="32.25" customHeight="1" thickBot="1" x14ac:dyDescent="0.3">
      <c r="A5" s="293"/>
      <c r="B5" s="297"/>
      <c r="C5" s="293" t="s">
        <v>177</v>
      </c>
      <c r="D5" s="293"/>
      <c r="E5" s="293"/>
      <c r="F5" s="293" t="s">
        <v>135</v>
      </c>
      <c r="G5" s="293"/>
      <c r="H5" s="293"/>
      <c r="I5" s="293" t="s">
        <v>136</v>
      </c>
      <c r="J5" s="293"/>
      <c r="K5" s="293"/>
      <c r="L5" s="16"/>
      <c r="M5" s="16"/>
      <c r="N5" s="16"/>
      <c r="O5" s="16"/>
      <c r="P5" s="16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</row>
    <row r="6" spans="1:188" ht="69.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49"/>
      <c r="M6" s="49"/>
      <c r="N6" s="49"/>
      <c r="O6" s="49"/>
      <c r="P6" s="49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</row>
    <row r="7" spans="1:188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2">
        <v>9</v>
      </c>
      <c r="J7" s="172">
        <v>10</v>
      </c>
      <c r="K7" s="172">
        <v>11</v>
      </c>
      <c r="L7" s="51"/>
      <c r="M7" s="51"/>
      <c r="N7" s="51"/>
      <c r="O7" s="51"/>
      <c r="P7" s="51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</row>
    <row r="8" spans="1:188" ht="18" customHeight="1" thickBot="1" x14ac:dyDescent="0.3">
      <c r="A8" s="34" t="s">
        <v>74</v>
      </c>
      <c r="B8" s="35" t="s">
        <v>75</v>
      </c>
      <c r="C8" s="166">
        <f>F8+I8</f>
        <v>0</v>
      </c>
      <c r="D8" s="166">
        <f t="shared" ref="D8:E8" si="0">G8+J8</f>
        <v>0</v>
      </c>
      <c r="E8" s="167">
        <f t="shared" si="0"/>
        <v>0</v>
      </c>
      <c r="F8" s="164"/>
      <c r="G8" s="164"/>
      <c r="H8" s="165"/>
      <c r="I8" s="164"/>
      <c r="J8" s="164"/>
      <c r="K8" s="1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</row>
    <row r="9" spans="1:188" ht="32.25" customHeight="1" thickBot="1" x14ac:dyDescent="0.3">
      <c r="A9" s="34" t="s">
        <v>76</v>
      </c>
      <c r="B9" s="35" t="s">
        <v>77</v>
      </c>
      <c r="C9" s="166">
        <f t="shared" ref="C9:C18" si="1">F9+I9</f>
        <v>6</v>
      </c>
      <c r="D9" s="166">
        <f t="shared" ref="D9:D18" si="2">G9+J9</f>
        <v>5</v>
      </c>
      <c r="E9" s="167">
        <f t="shared" ref="E9:E18" si="3">H9+K9</f>
        <v>5</v>
      </c>
      <c r="F9" s="154">
        <v>6</v>
      </c>
      <c r="G9" s="154">
        <v>5</v>
      </c>
      <c r="H9" s="155">
        <v>5</v>
      </c>
      <c r="I9" s="154">
        <f>I11+I12+I13+I14+I15</f>
        <v>0</v>
      </c>
      <c r="J9" s="154">
        <f t="shared" ref="J9:K9" si="4">J11+J12+J13+J14+J15</f>
        <v>0</v>
      </c>
      <c r="K9" s="155">
        <f t="shared" si="4"/>
        <v>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</row>
    <row r="10" spans="1:188" ht="15.75" x14ac:dyDescent="0.25">
      <c r="A10" s="23" t="s">
        <v>78</v>
      </c>
      <c r="B10" s="174"/>
      <c r="C10" s="168">
        <f t="shared" si="1"/>
        <v>0</v>
      </c>
      <c r="D10" s="168">
        <f t="shared" si="2"/>
        <v>0</v>
      </c>
      <c r="E10" s="169">
        <f t="shared" si="3"/>
        <v>0</v>
      </c>
      <c r="F10" s="156"/>
      <c r="G10" s="157"/>
      <c r="H10" s="158"/>
      <c r="I10" s="156"/>
      <c r="J10" s="157"/>
      <c r="K10" s="158"/>
    </row>
    <row r="11" spans="1:188" ht="15.75" x14ac:dyDescent="0.25">
      <c r="A11" s="52" t="s">
        <v>80</v>
      </c>
      <c r="B11" s="30" t="s">
        <v>79</v>
      </c>
      <c r="C11" s="192">
        <f t="shared" si="1"/>
        <v>0</v>
      </c>
      <c r="D11" s="192">
        <f t="shared" si="2"/>
        <v>0</v>
      </c>
      <c r="E11" s="194">
        <f t="shared" si="3"/>
        <v>0</v>
      </c>
      <c r="F11" s="189"/>
      <c r="G11" s="190"/>
      <c r="H11" s="191"/>
      <c r="I11" s="189"/>
      <c r="J11" s="190"/>
      <c r="K11" s="191"/>
    </row>
    <row r="12" spans="1:188" ht="15.75" x14ac:dyDescent="0.25">
      <c r="A12" s="22" t="s">
        <v>81</v>
      </c>
      <c r="B12" s="32" t="s">
        <v>82</v>
      </c>
      <c r="C12" s="198">
        <f t="shared" si="1"/>
        <v>0</v>
      </c>
      <c r="D12" s="198">
        <f t="shared" si="2"/>
        <v>0</v>
      </c>
      <c r="E12" s="200">
        <f t="shared" si="3"/>
        <v>0</v>
      </c>
      <c r="F12" s="195"/>
      <c r="G12" s="196"/>
      <c r="H12" s="197"/>
      <c r="I12" s="195"/>
      <c r="J12" s="196"/>
      <c r="K12" s="197"/>
    </row>
    <row r="13" spans="1:188" ht="15.75" x14ac:dyDescent="0.25">
      <c r="A13" s="22" t="s">
        <v>83</v>
      </c>
      <c r="B13" s="32" t="s">
        <v>84</v>
      </c>
      <c r="C13" s="198">
        <f t="shared" si="1"/>
        <v>0</v>
      </c>
      <c r="D13" s="198">
        <f t="shared" si="2"/>
        <v>0</v>
      </c>
      <c r="E13" s="200">
        <f t="shared" si="3"/>
        <v>0</v>
      </c>
      <c r="F13" s="195"/>
      <c r="G13" s="196"/>
      <c r="H13" s="197"/>
      <c r="I13" s="195"/>
      <c r="J13" s="196"/>
      <c r="K13" s="197"/>
    </row>
    <row r="14" spans="1:188" ht="15.75" x14ac:dyDescent="0.25">
      <c r="A14" s="22" t="s">
        <v>85</v>
      </c>
      <c r="B14" s="32" t="s">
        <v>86</v>
      </c>
      <c r="C14" s="198">
        <f t="shared" si="1"/>
        <v>0</v>
      </c>
      <c r="D14" s="198">
        <f t="shared" si="2"/>
        <v>0</v>
      </c>
      <c r="E14" s="200">
        <f t="shared" si="3"/>
        <v>0</v>
      </c>
      <c r="F14" s="195"/>
      <c r="G14" s="196"/>
      <c r="H14" s="197"/>
      <c r="I14" s="195"/>
      <c r="J14" s="196"/>
      <c r="K14" s="197"/>
    </row>
    <row r="15" spans="1:188" ht="16.5" thickBot="1" x14ac:dyDescent="0.3">
      <c r="A15" s="87" t="s">
        <v>87</v>
      </c>
      <c r="B15" s="55" t="s">
        <v>88</v>
      </c>
      <c r="C15" s="208">
        <f t="shared" si="1"/>
        <v>0</v>
      </c>
      <c r="D15" s="208">
        <f t="shared" si="2"/>
        <v>0</v>
      </c>
      <c r="E15" s="209">
        <f t="shared" si="3"/>
        <v>0</v>
      </c>
      <c r="F15" s="210"/>
      <c r="G15" s="211"/>
      <c r="H15" s="212"/>
      <c r="I15" s="210"/>
      <c r="J15" s="211"/>
      <c r="K15" s="212"/>
    </row>
    <row r="16" spans="1:188" ht="23.25" customHeight="1" thickBot="1" x14ac:dyDescent="0.3">
      <c r="A16" s="34" t="s">
        <v>89</v>
      </c>
      <c r="B16" s="35" t="s">
        <v>90</v>
      </c>
      <c r="C16" s="166">
        <f t="shared" si="1"/>
        <v>0</v>
      </c>
      <c r="D16" s="166">
        <f t="shared" si="2"/>
        <v>0</v>
      </c>
      <c r="E16" s="167">
        <f t="shared" si="3"/>
        <v>0</v>
      </c>
      <c r="F16" s="164"/>
      <c r="G16" s="164"/>
      <c r="H16" s="165"/>
      <c r="I16" s="164"/>
      <c r="J16" s="164"/>
      <c r="K16" s="165"/>
    </row>
    <row r="17" spans="1:11" ht="27" customHeight="1" thickBot="1" x14ac:dyDescent="0.3">
      <c r="A17" s="34" t="s">
        <v>91</v>
      </c>
      <c r="B17" s="35" t="s">
        <v>92</v>
      </c>
      <c r="C17" s="166">
        <f t="shared" si="1"/>
        <v>2</v>
      </c>
      <c r="D17" s="166">
        <f t="shared" si="2"/>
        <v>2</v>
      </c>
      <c r="E17" s="167">
        <f t="shared" si="3"/>
        <v>2</v>
      </c>
      <c r="F17" s="164">
        <v>2</v>
      </c>
      <c r="G17" s="164">
        <v>2</v>
      </c>
      <c r="H17" s="165">
        <v>2</v>
      </c>
      <c r="I17" s="164"/>
      <c r="J17" s="164"/>
      <c r="K17" s="165"/>
    </row>
    <row r="18" spans="1:11" ht="34.5" customHeight="1" thickBot="1" x14ac:dyDescent="0.3">
      <c r="A18" s="207" t="s">
        <v>93</v>
      </c>
      <c r="B18" s="35" t="s">
        <v>94</v>
      </c>
      <c r="C18" s="166">
        <f t="shared" si="1"/>
        <v>8</v>
      </c>
      <c r="D18" s="166">
        <f t="shared" si="2"/>
        <v>7</v>
      </c>
      <c r="E18" s="167">
        <f t="shared" si="3"/>
        <v>7</v>
      </c>
      <c r="F18" s="154">
        <f>F8+F9+F16+F17</f>
        <v>8</v>
      </c>
      <c r="G18" s="154">
        <f t="shared" ref="G18:K18" si="5">G8+G9+G16+G17</f>
        <v>7</v>
      </c>
      <c r="H18" s="155">
        <f t="shared" si="5"/>
        <v>7</v>
      </c>
      <c r="I18" s="154">
        <f>I8+I9+I16+I17</f>
        <v>0</v>
      </c>
      <c r="J18" s="154">
        <f t="shared" si="5"/>
        <v>0</v>
      </c>
      <c r="K18" s="155">
        <f t="shared" si="5"/>
        <v>0</v>
      </c>
    </row>
    <row r="19" spans="1:11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21.75" customHeight="1" x14ac:dyDescent="0.25">
      <c r="A20" s="299" t="s">
        <v>95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</row>
    <row r="21" spans="1:11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</sheetData>
  <mergeCells count="9">
    <mergeCell ref="A20:K20"/>
    <mergeCell ref="F5:H5"/>
    <mergeCell ref="I5:K5"/>
    <mergeCell ref="I1:J1"/>
    <mergeCell ref="A3:K3"/>
    <mergeCell ref="A4:A6"/>
    <mergeCell ref="B4:B6"/>
    <mergeCell ref="C4:K4"/>
    <mergeCell ref="C5:E5"/>
  </mergeCells>
  <pageMargins left="0.31496062992125984" right="0.11811023622047245" top="0.74803149606299213" bottom="0.15748031496062992" header="0.31496062992125984" footer="0.31496062992125984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28"/>
  <sheetViews>
    <sheetView view="pageBreakPreview" zoomScaleNormal="100" zoomScaleSheetLayoutView="100" workbookViewId="0">
      <selection activeCell="E15" sqref="E15"/>
    </sheetView>
  </sheetViews>
  <sheetFormatPr defaultRowHeight="15" x14ac:dyDescent="0.25"/>
  <cols>
    <col min="1" max="1" width="51.5703125" customWidth="1"/>
    <col min="2" max="2" width="6.5703125" customWidth="1"/>
    <col min="3" max="3" width="14.28515625" customWidth="1"/>
    <col min="4" max="4" width="17.140625" customWidth="1"/>
    <col min="5" max="5" width="15" customWidth="1"/>
    <col min="6" max="6" width="15.5703125" customWidth="1"/>
    <col min="7" max="7" width="18.5703125" customWidth="1"/>
    <col min="8" max="8" width="13" customWidth="1"/>
    <col min="9" max="149" width="9.140625" style="15"/>
  </cols>
  <sheetData>
    <row r="1" spans="1:227" x14ac:dyDescent="0.25">
      <c r="H1" s="58" t="s">
        <v>230</v>
      </c>
    </row>
    <row r="3" spans="1:227" ht="30.75" customHeight="1" thickBot="1" x14ac:dyDescent="0.3">
      <c r="A3" s="335" t="s">
        <v>164</v>
      </c>
      <c r="B3" s="335"/>
      <c r="C3" s="335"/>
      <c r="D3" s="335"/>
      <c r="E3" s="335"/>
      <c r="F3" s="335"/>
      <c r="G3" s="335"/>
      <c r="H3" s="335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</row>
    <row r="4" spans="1:227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</row>
    <row r="5" spans="1:227" ht="25.5" customHeight="1" thickBot="1" x14ac:dyDescent="0.3">
      <c r="A5" s="291"/>
      <c r="B5" s="293"/>
      <c r="C5" s="293" t="s">
        <v>138</v>
      </c>
      <c r="D5" s="293"/>
      <c r="E5" s="293" t="s">
        <v>135</v>
      </c>
      <c r="F5" s="293"/>
      <c r="G5" s="293" t="s">
        <v>136</v>
      </c>
      <c r="H5" s="293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227" ht="15.75" thickBot="1" x14ac:dyDescent="0.3">
      <c r="A6" s="286">
        <v>1</v>
      </c>
      <c r="B6" s="285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227" ht="27.75" customHeight="1" thickBot="1" x14ac:dyDescent="0.3">
      <c r="A7" s="101" t="s">
        <v>104</v>
      </c>
      <c r="B7" s="102">
        <v>300</v>
      </c>
      <c r="C7" s="378">
        <f>E7+G7</f>
        <v>1</v>
      </c>
      <c r="D7" s="379"/>
      <c r="E7" s="367">
        <v>1</v>
      </c>
      <c r="F7" s="368"/>
      <c r="G7" s="367"/>
      <c r="H7" s="36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227" ht="35.25" customHeight="1" thickBot="1" x14ac:dyDescent="0.3">
      <c r="A8" s="90" t="s">
        <v>105</v>
      </c>
      <c r="B8" s="91">
        <v>400</v>
      </c>
      <c r="C8" s="311">
        <f>E8+G8</f>
        <v>915</v>
      </c>
      <c r="D8" s="312"/>
      <c r="E8" s="311">
        <v>915</v>
      </c>
      <c r="F8" s="312"/>
      <c r="G8" s="311">
        <f>G10+G11+G12+G13+G14</f>
        <v>0</v>
      </c>
      <c r="H8" s="312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</row>
    <row r="9" spans="1:227" ht="15.75" x14ac:dyDescent="0.25">
      <c r="A9" s="89" t="s">
        <v>78</v>
      </c>
      <c r="B9" s="92"/>
      <c r="C9" s="376"/>
      <c r="D9" s="377"/>
      <c r="E9" s="320"/>
      <c r="F9" s="362"/>
      <c r="G9" s="320"/>
      <c r="H9" s="362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</row>
    <row r="10" spans="1:227" ht="15.75" x14ac:dyDescent="0.25">
      <c r="A10" s="66" t="s">
        <v>80</v>
      </c>
      <c r="B10" s="68" t="s">
        <v>106</v>
      </c>
      <c r="C10" s="313">
        <f>E10+G10</f>
        <v>0</v>
      </c>
      <c r="D10" s="314"/>
      <c r="E10" s="322"/>
      <c r="F10" s="357"/>
      <c r="G10" s="322"/>
      <c r="H10" s="357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</row>
    <row r="11" spans="1:227" ht="15.75" x14ac:dyDescent="0.25">
      <c r="A11" s="57" t="s">
        <v>81</v>
      </c>
      <c r="B11" s="70" t="s">
        <v>107</v>
      </c>
      <c r="C11" s="300">
        <f>E11+G11</f>
        <v>0</v>
      </c>
      <c r="D11" s="301"/>
      <c r="E11" s="305"/>
      <c r="F11" s="352"/>
      <c r="G11" s="305"/>
      <c r="H11" s="352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</row>
    <row r="12" spans="1:227" ht="15.75" x14ac:dyDescent="0.25">
      <c r="A12" s="57" t="s">
        <v>83</v>
      </c>
      <c r="B12" s="70" t="s">
        <v>108</v>
      </c>
      <c r="C12" s="300">
        <f>E12+G12</f>
        <v>0</v>
      </c>
      <c r="D12" s="301"/>
      <c r="E12" s="305"/>
      <c r="F12" s="352"/>
      <c r="G12" s="305"/>
      <c r="H12" s="352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</row>
    <row r="13" spans="1:227" ht="15.75" x14ac:dyDescent="0.25">
      <c r="A13" s="57" t="s">
        <v>85</v>
      </c>
      <c r="B13" s="70" t="s">
        <v>109</v>
      </c>
      <c r="C13" s="300">
        <f>E13+G13</f>
        <v>0</v>
      </c>
      <c r="D13" s="301"/>
      <c r="E13" s="305"/>
      <c r="F13" s="352"/>
      <c r="G13" s="305"/>
      <c r="H13" s="352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</row>
    <row r="14" spans="1:227" ht="16.5" thickBot="1" x14ac:dyDescent="0.3">
      <c r="A14" s="67" t="s">
        <v>87</v>
      </c>
      <c r="B14" s="71" t="s">
        <v>110</v>
      </c>
      <c r="C14" s="303">
        <f>E14+G14</f>
        <v>0</v>
      </c>
      <c r="D14" s="304"/>
      <c r="E14" s="307"/>
      <c r="F14" s="349"/>
      <c r="G14" s="307"/>
      <c r="H14" s="349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</row>
    <row r="16" spans="1:227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</row>
    <row r="17" spans="1:149" ht="24.75" customHeight="1" thickBot="1" x14ac:dyDescent="0.3">
      <c r="A17" s="336" t="s">
        <v>19</v>
      </c>
      <c r="B17" s="327" t="s">
        <v>38</v>
      </c>
      <c r="C17" s="373" t="s">
        <v>100</v>
      </c>
      <c r="D17" s="374"/>
      <c r="E17" s="374"/>
      <c r="F17" s="374"/>
      <c r="G17" s="374"/>
      <c r="H17" s="37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</row>
    <row r="18" spans="1:149" ht="37.5" customHeight="1" thickBot="1" x14ac:dyDescent="0.3">
      <c r="A18" s="372"/>
      <c r="B18" s="328"/>
      <c r="C18" s="338" t="s">
        <v>137</v>
      </c>
      <c r="D18" s="339"/>
      <c r="E18" s="370" t="s">
        <v>135</v>
      </c>
      <c r="F18" s="371"/>
      <c r="G18" s="370" t="s">
        <v>136</v>
      </c>
      <c r="H18" s="371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</row>
    <row r="19" spans="1:149" ht="18.75" customHeight="1" thickBot="1" x14ac:dyDescent="0.3">
      <c r="A19" s="337"/>
      <c r="B19" s="328"/>
      <c r="C19" s="94" t="s">
        <v>124</v>
      </c>
      <c r="D19" s="94" t="s">
        <v>125</v>
      </c>
      <c r="E19" s="94" t="s">
        <v>124</v>
      </c>
      <c r="F19" s="74" t="s">
        <v>125</v>
      </c>
      <c r="G19" s="94" t="s">
        <v>124</v>
      </c>
      <c r="H19" s="96" t="s">
        <v>125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</row>
    <row r="20" spans="1:149" ht="14.25" customHeight="1" thickBot="1" x14ac:dyDescent="0.3">
      <c r="A20" s="85">
        <v>1</v>
      </c>
      <c r="B20" s="76">
        <v>2</v>
      </c>
      <c r="C20" s="78">
        <v>3</v>
      </c>
      <c r="D20" s="76">
        <v>4</v>
      </c>
      <c r="E20" s="75">
        <v>5</v>
      </c>
      <c r="F20" s="77">
        <v>6</v>
      </c>
      <c r="G20" s="78">
        <v>7</v>
      </c>
      <c r="H20" s="77">
        <v>8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</row>
    <row r="21" spans="1:149" ht="27.75" customHeight="1" thickBot="1" x14ac:dyDescent="0.3">
      <c r="A21" s="79" t="s">
        <v>112</v>
      </c>
      <c r="B21" s="80" t="s">
        <v>113</v>
      </c>
      <c r="C21" s="127">
        <f>E21+G21</f>
        <v>1</v>
      </c>
      <c r="D21" s="128">
        <f>F21+H21</f>
        <v>1</v>
      </c>
      <c r="E21" s="131" t="s">
        <v>232</v>
      </c>
      <c r="F21" s="130" t="s">
        <v>232</v>
      </c>
      <c r="G21" s="131"/>
      <c r="H21" s="130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</row>
    <row r="22" spans="1:149" ht="38.25" customHeight="1" thickBot="1" x14ac:dyDescent="0.3">
      <c r="A22" s="79" t="s">
        <v>114</v>
      </c>
      <c r="B22" s="80" t="s">
        <v>115</v>
      </c>
      <c r="C22" s="127"/>
      <c r="D22" s="128"/>
      <c r="E22" s="131"/>
      <c r="F22" s="130"/>
      <c r="G22" s="131"/>
      <c r="H22" s="130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</row>
    <row r="23" spans="1:149" ht="52.5" customHeight="1" thickBot="1" x14ac:dyDescent="0.3">
      <c r="A23" s="79" t="s">
        <v>116</v>
      </c>
      <c r="B23" s="80" t="s">
        <v>117</v>
      </c>
      <c r="C23" s="127"/>
      <c r="D23" s="128"/>
      <c r="E23" s="131"/>
      <c r="F23" s="130"/>
      <c r="G23" s="131"/>
      <c r="H23" s="130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</row>
    <row r="24" spans="1:149" ht="49.5" customHeight="1" thickBot="1" x14ac:dyDescent="0.3">
      <c r="A24" s="79" t="s">
        <v>118</v>
      </c>
      <c r="B24" s="80" t="s">
        <v>119</v>
      </c>
      <c r="C24" s="127"/>
      <c r="D24" s="128"/>
      <c r="E24" s="131"/>
      <c r="F24" s="130"/>
      <c r="G24" s="131"/>
      <c r="H24" s="130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</row>
    <row r="25" spans="1:149" ht="38.25" customHeight="1" thickBot="1" x14ac:dyDescent="0.3">
      <c r="A25" s="79" t="s">
        <v>120</v>
      </c>
      <c r="B25" s="80" t="s">
        <v>121</v>
      </c>
      <c r="C25" s="127"/>
      <c r="D25" s="128"/>
      <c r="E25" s="131"/>
      <c r="F25" s="130"/>
      <c r="G25" s="131"/>
      <c r="H25" s="130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</row>
    <row r="26" spans="1:149" ht="57.75" customHeight="1" thickBot="1" x14ac:dyDescent="0.3">
      <c r="A26" s="86" t="s">
        <v>122</v>
      </c>
      <c r="B26" s="80" t="s">
        <v>123</v>
      </c>
      <c r="C26" s="127"/>
      <c r="D26" s="128"/>
      <c r="E26" s="131"/>
      <c r="F26" s="130"/>
      <c r="G26" s="131"/>
      <c r="H26" s="130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</row>
    <row r="28" spans="1:149" ht="24.75" customHeight="1" x14ac:dyDescent="0.25">
      <c r="A28" s="348" t="s">
        <v>95</v>
      </c>
      <c r="B28" s="348"/>
      <c r="C28" s="348"/>
      <c r="D28" s="348"/>
      <c r="E28" s="348"/>
      <c r="F28" s="348"/>
      <c r="G28" s="348"/>
      <c r="H28" s="34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</row>
  </sheetData>
  <mergeCells count="42">
    <mergeCell ref="A3:H3"/>
    <mergeCell ref="A4:A5"/>
    <mergeCell ref="B4:B5"/>
    <mergeCell ref="C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A28:H28"/>
    <mergeCell ref="G18:H18"/>
    <mergeCell ref="C14:D14"/>
    <mergeCell ref="E14:F14"/>
    <mergeCell ref="G14:H14"/>
    <mergeCell ref="A16:H16"/>
    <mergeCell ref="A17:A19"/>
    <mergeCell ref="B17:B19"/>
    <mergeCell ref="C17:H17"/>
    <mergeCell ref="C18:D18"/>
    <mergeCell ref="E18:F18"/>
  </mergeCells>
  <pageMargins left="0.70866141732283472" right="0.11811023622047245" top="0.55118110236220474" bottom="0.15748031496062992" header="0.31496062992125984" footer="0.31496062992125984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A22" zoomScaleNormal="100" zoomScaleSheetLayoutView="100" workbookViewId="0">
      <selection activeCell="G30" sqref="G30"/>
    </sheetView>
  </sheetViews>
  <sheetFormatPr defaultRowHeight="15" x14ac:dyDescent="0.25"/>
  <cols>
    <col min="1" max="1" width="69.7109375" customWidth="1"/>
    <col min="2" max="2" width="4.85546875" customWidth="1"/>
    <col min="3" max="3" width="17.28515625" customWidth="1"/>
    <col min="4" max="4" width="14.85546875" customWidth="1"/>
    <col min="5" max="5" width="19.28515625" customWidth="1"/>
    <col min="6" max="6" width="14.85546875" customWidth="1"/>
    <col min="7" max="7" width="18.28515625" customWidth="1"/>
    <col min="8" max="8" width="14.5703125" customWidth="1"/>
    <col min="9" max="9" width="19.85546875" customWidth="1"/>
    <col min="10" max="10" width="18.7109375" customWidth="1"/>
  </cols>
  <sheetData>
    <row r="1" spans="1:10" x14ac:dyDescent="0.25">
      <c r="J1" s="58" t="s">
        <v>192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53.25" customHeight="1" thickBot="1" x14ac:dyDescent="0.3">
      <c r="A4" s="291"/>
      <c r="B4" s="292"/>
      <c r="C4" s="293" t="s">
        <v>193</v>
      </c>
      <c r="D4" s="293"/>
      <c r="E4" s="347" t="s">
        <v>194</v>
      </c>
      <c r="F4" s="293"/>
      <c r="G4" s="293" t="s">
        <v>195</v>
      </c>
      <c r="H4" s="293"/>
      <c r="I4" s="293" t="s">
        <v>196</v>
      </c>
      <c r="J4" s="293"/>
    </row>
    <row r="5" spans="1:10" ht="30.7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35.25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  <c r="I7" s="214" t="s">
        <v>65</v>
      </c>
      <c r="J7" s="258">
        <f>J9+J10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15"/>
      <c r="H8" s="158"/>
      <c r="I8" s="215"/>
      <c r="J8" s="158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17" t="s">
        <v>65</v>
      </c>
      <c r="H9" s="191"/>
      <c r="I9" s="217" t="s">
        <v>65</v>
      </c>
      <c r="J9" s="191"/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15" t="s">
        <v>65</v>
      </c>
      <c r="H10" s="259"/>
      <c r="I10" s="215" t="s">
        <v>65</v>
      </c>
      <c r="J10" s="259"/>
    </row>
    <row r="11" spans="1:10" s="93" customFormat="1" ht="30.75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0</v>
      </c>
      <c r="E11" s="214" t="s">
        <v>65</v>
      </c>
      <c r="F11" s="258">
        <f>F13+F14+F16</f>
        <v>161</v>
      </c>
      <c r="G11" s="214" t="s">
        <v>65</v>
      </c>
      <c r="H11" s="258">
        <f>H13+H14+H16</f>
        <v>0</v>
      </c>
      <c r="I11" s="214" t="s">
        <v>65</v>
      </c>
      <c r="J11" s="258">
        <f>J13+J14+J16</f>
        <v>0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15"/>
      <c r="H12" s="158"/>
      <c r="I12" s="215"/>
      <c r="J12" s="158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/>
      <c r="E13" s="217" t="s">
        <v>65</v>
      </c>
      <c r="F13" s="191">
        <v>161</v>
      </c>
      <c r="G13" s="217" t="s">
        <v>65</v>
      </c>
      <c r="H13" s="191"/>
      <c r="I13" s="217" t="s">
        <v>65</v>
      </c>
      <c r="J13" s="191"/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/>
      <c r="E14" s="217" t="s">
        <v>65</v>
      </c>
      <c r="F14" s="191"/>
      <c r="G14" s="217" t="s">
        <v>65</v>
      </c>
      <c r="H14" s="191"/>
      <c r="I14" s="217" t="s">
        <v>65</v>
      </c>
      <c r="J14" s="191"/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/>
      <c r="E15" s="217" t="s">
        <v>65</v>
      </c>
      <c r="F15" s="191"/>
      <c r="G15" s="217" t="s">
        <v>65</v>
      </c>
      <c r="H15" s="191"/>
      <c r="I15" s="217" t="s">
        <v>65</v>
      </c>
      <c r="J15" s="191"/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15" t="s">
        <v>65</v>
      </c>
      <c r="H16" s="259"/>
      <c r="I16" s="215" t="s">
        <v>65</v>
      </c>
      <c r="J16" s="259"/>
    </row>
    <row r="17" spans="1:10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/>
      <c r="E17" s="214" t="s">
        <v>65</v>
      </c>
      <c r="F17" s="260">
        <v>83</v>
      </c>
      <c r="G17" s="214" t="s">
        <v>65</v>
      </c>
      <c r="H17" s="260">
        <v>141</v>
      </c>
      <c r="I17" s="214" t="s">
        <v>65</v>
      </c>
      <c r="J17" s="260">
        <v>63</v>
      </c>
    </row>
    <row r="18" spans="1:10" s="93" customFormat="1" ht="30" customHeight="1" thickBot="1" x14ac:dyDescent="0.3">
      <c r="A18" s="230" t="s">
        <v>28</v>
      </c>
      <c r="B18" s="35" t="s">
        <v>48</v>
      </c>
      <c r="C18" s="214" t="s">
        <v>65</v>
      </c>
      <c r="D18" s="260"/>
      <c r="E18" s="214" t="s">
        <v>65</v>
      </c>
      <c r="F18" s="260"/>
      <c r="G18" s="214" t="s">
        <v>65</v>
      </c>
      <c r="H18" s="260"/>
      <c r="I18" s="214" t="s">
        <v>65</v>
      </c>
      <c r="J18" s="260"/>
    </row>
    <row r="19" spans="1:10" s="93" customFormat="1" ht="32.25" customHeight="1" thickBot="1" x14ac:dyDescent="0.3">
      <c r="A19" s="230" t="s">
        <v>29</v>
      </c>
      <c r="B19" s="35" t="s">
        <v>49</v>
      </c>
      <c r="C19" s="220"/>
      <c r="D19" s="258">
        <f>D7+D11+D17+D18</f>
        <v>0</v>
      </c>
      <c r="E19" s="220">
        <v>529</v>
      </c>
      <c r="F19" s="258">
        <f>F7+F11+F17+F18</f>
        <v>244</v>
      </c>
      <c r="G19" s="220">
        <v>341</v>
      </c>
      <c r="H19" s="258">
        <f>H7+H11+H17+H18</f>
        <v>141</v>
      </c>
      <c r="I19" s="220">
        <v>124</v>
      </c>
      <c r="J19" s="258">
        <f>J7+J11+J17+J18</f>
        <v>63</v>
      </c>
    </row>
    <row r="20" spans="1:10" s="93" customFormat="1" ht="27" customHeight="1" thickBot="1" x14ac:dyDescent="0.3">
      <c r="A20" s="230" t="s">
        <v>71</v>
      </c>
      <c r="B20" s="35" t="s">
        <v>50</v>
      </c>
      <c r="C20" s="220"/>
      <c r="D20" s="260"/>
      <c r="E20" s="220"/>
      <c r="F20" s="260"/>
      <c r="G20" s="220"/>
      <c r="H20" s="260"/>
      <c r="I20" s="220"/>
      <c r="J20" s="260"/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22"/>
      <c r="H21" s="158"/>
      <c r="I21" s="222"/>
      <c r="J21" s="158"/>
    </row>
    <row r="22" spans="1:10" s="93" customFormat="1" ht="15.75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17" t="s">
        <v>65</v>
      </c>
      <c r="H22" s="191"/>
      <c r="I22" s="217" t="s">
        <v>65</v>
      </c>
      <c r="J22" s="191"/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0</v>
      </c>
      <c r="E23" s="246" t="s">
        <v>65</v>
      </c>
      <c r="F23" s="261">
        <f>F25+F26</f>
        <v>0</v>
      </c>
      <c r="G23" s="246" t="s">
        <v>65</v>
      </c>
      <c r="H23" s="261">
        <f>H25+H26</f>
        <v>0</v>
      </c>
      <c r="I23" s="246" t="s">
        <v>65</v>
      </c>
      <c r="J23" s="261">
        <f>J25+J26</f>
        <v>0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15"/>
      <c r="H24" s="158"/>
      <c r="I24" s="215"/>
      <c r="J24" s="158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/>
      <c r="E25" s="217" t="s">
        <v>65</v>
      </c>
      <c r="F25" s="191"/>
      <c r="G25" s="217" t="s">
        <v>65</v>
      </c>
      <c r="H25" s="191"/>
      <c r="I25" s="217" t="s">
        <v>65</v>
      </c>
      <c r="J25" s="191"/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15" t="s">
        <v>65</v>
      </c>
      <c r="H26" s="259"/>
      <c r="I26" s="215" t="s">
        <v>65</v>
      </c>
      <c r="J26" s="259"/>
    </row>
    <row r="27" spans="1:10" s="93" customFormat="1" ht="22.5" customHeight="1" thickBot="1" x14ac:dyDescent="0.3">
      <c r="A27" s="230" t="s">
        <v>69</v>
      </c>
      <c r="B27" s="174" t="s">
        <v>55</v>
      </c>
      <c r="C27" s="265"/>
      <c r="D27" s="260"/>
      <c r="E27" s="265">
        <v>388</v>
      </c>
      <c r="F27" s="260">
        <v>135</v>
      </c>
      <c r="G27" s="265">
        <v>100</v>
      </c>
      <c r="H27" s="260">
        <v>37</v>
      </c>
      <c r="I27" s="265">
        <v>37</v>
      </c>
      <c r="J27" s="260">
        <v>19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22"/>
      <c r="H28" s="158"/>
      <c r="I28" s="222"/>
      <c r="J28" s="158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0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  <c r="I29" s="217" t="s">
        <v>65</v>
      </c>
      <c r="J29" s="262">
        <f>J31+J32</f>
        <v>0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15"/>
      <c r="H30" s="158"/>
      <c r="I30" s="215"/>
      <c r="J30" s="158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/>
      <c r="E31" s="217" t="s">
        <v>65</v>
      </c>
      <c r="F31" s="191"/>
      <c r="G31" s="217" t="s">
        <v>65</v>
      </c>
      <c r="H31" s="191"/>
      <c r="I31" s="217" t="s">
        <v>65</v>
      </c>
      <c r="J31" s="191"/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46" t="s">
        <v>65</v>
      </c>
      <c r="H32" s="263"/>
      <c r="I32" s="246" t="s">
        <v>65</v>
      </c>
      <c r="J32" s="263"/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/>
      <c r="E33" s="246" t="s">
        <v>65</v>
      </c>
      <c r="F33" s="263"/>
      <c r="G33" s="246" t="s">
        <v>65</v>
      </c>
      <c r="H33" s="263"/>
      <c r="I33" s="246" t="s">
        <v>65</v>
      </c>
      <c r="J33" s="263"/>
    </row>
    <row r="34" spans="1:10" s="93" customFormat="1" ht="16.5" thickBot="1" x14ac:dyDescent="0.3">
      <c r="A34" s="271" t="s">
        <v>37</v>
      </c>
      <c r="B34" s="268" t="s">
        <v>60</v>
      </c>
      <c r="C34" s="215" t="s">
        <v>65</v>
      </c>
      <c r="D34" s="259"/>
      <c r="E34" s="215" t="s">
        <v>65</v>
      </c>
      <c r="F34" s="259">
        <v>70</v>
      </c>
      <c r="G34" s="215" t="s">
        <v>65</v>
      </c>
      <c r="H34" s="259">
        <v>37</v>
      </c>
      <c r="I34" s="215" t="s">
        <v>65</v>
      </c>
      <c r="J34" s="259">
        <v>19</v>
      </c>
    </row>
    <row r="35" spans="1:10" s="93" customFormat="1" ht="38.25" customHeight="1" thickBot="1" x14ac:dyDescent="0.3">
      <c r="A35" s="230" t="s">
        <v>68</v>
      </c>
      <c r="B35" s="123" t="s">
        <v>61</v>
      </c>
      <c r="C35" s="264">
        <f t="shared" ref="C35:J35" si="0">C19+C20+C27</f>
        <v>0</v>
      </c>
      <c r="D35" s="258">
        <f t="shared" si="0"/>
        <v>0</v>
      </c>
      <c r="E35" s="264">
        <f t="shared" si="0"/>
        <v>917</v>
      </c>
      <c r="F35" s="258">
        <f t="shared" si="0"/>
        <v>379</v>
      </c>
      <c r="G35" s="264">
        <f t="shared" si="0"/>
        <v>441</v>
      </c>
      <c r="H35" s="258">
        <f t="shared" si="0"/>
        <v>178</v>
      </c>
      <c r="I35" s="264">
        <f t="shared" si="0"/>
        <v>161</v>
      </c>
      <c r="J35" s="258">
        <f t="shared" si="0"/>
        <v>82</v>
      </c>
    </row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31496062992125984" right="0.11811023622047245" top="0.55118110236220474" bottom="0.15748031496062992" header="0.31496062992125984" footer="0.31496062992125984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topLeftCell="A7" zoomScaleNormal="100" zoomScaleSheetLayoutView="100" workbookViewId="0">
      <selection activeCell="J17" sqref="J17"/>
    </sheetView>
  </sheetViews>
  <sheetFormatPr defaultRowHeight="15" x14ac:dyDescent="0.25"/>
  <cols>
    <col min="1" max="1" width="37.7109375" customWidth="1"/>
    <col min="2" max="2" width="6.7109375" customWidth="1"/>
    <col min="3" max="3" width="13" customWidth="1"/>
    <col min="4" max="4" width="11.140625" customWidth="1"/>
    <col min="5" max="5" width="8.8554687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9.85546875" customWidth="1"/>
    <col min="14" max="14" width="10.28515625" customWidth="1"/>
  </cols>
  <sheetData>
    <row r="1" spans="1:191" x14ac:dyDescent="0.25">
      <c r="M1" s="296" t="s">
        <v>178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ht="5.25" customHeight="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380" t="s">
        <v>19</v>
      </c>
      <c r="B4" s="383" t="s">
        <v>38</v>
      </c>
      <c r="C4" s="386" t="s">
        <v>100</v>
      </c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56.25" customHeight="1" thickBot="1" x14ac:dyDescent="0.3">
      <c r="A5" s="381"/>
      <c r="B5" s="384"/>
      <c r="C5" s="293" t="s">
        <v>179</v>
      </c>
      <c r="D5" s="293"/>
      <c r="E5" s="293"/>
      <c r="F5" s="293" t="s">
        <v>180</v>
      </c>
      <c r="G5" s="293"/>
      <c r="H5" s="293"/>
      <c r="I5" s="293" t="s">
        <v>181</v>
      </c>
      <c r="J5" s="293"/>
      <c r="K5" s="293"/>
      <c r="L5" s="293" t="s">
        <v>182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75" customHeight="1" thickBot="1" x14ac:dyDescent="0.3">
      <c r="A6" s="382"/>
      <c r="B6" s="385"/>
      <c r="C6" s="98" t="s">
        <v>97</v>
      </c>
      <c r="D6" s="98" t="s">
        <v>98</v>
      </c>
      <c r="E6" s="98" t="s">
        <v>99</v>
      </c>
      <c r="F6" s="98" t="s">
        <v>97</v>
      </c>
      <c r="G6" s="98" t="s">
        <v>98</v>
      </c>
      <c r="H6" s="98" t="s">
        <v>99</v>
      </c>
      <c r="I6" s="98" t="s">
        <v>97</v>
      </c>
      <c r="J6" s="98" t="s">
        <v>98</v>
      </c>
      <c r="K6" s="98" t="s">
        <v>99</v>
      </c>
      <c r="L6" s="98" t="s">
        <v>97</v>
      </c>
      <c r="M6" s="98" t="s">
        <v>98</v>
      </c>
      <c r="N6" s="98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95">
        <v>1</v>
      </c>
      <c r="B7" s="99">
        <v>2</v>
      </c>
      <c r="C7" s="100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34" t="s">
        <v>74</v>
      </c>
      <c r="B8" s="35" t="s">
        <v>75</v>
      </c>
      <c r="C8" s="164"/>
      <c r="D8" s="164"/>
      <c r="E8" s="165"/>
      <c r="F8" s="164"/>
      <c r="G8" s="164"/>
      <c r="H8" s="165"/>
      <c r="I8" s="164"/>
      <c r="J8" s="164"/>
      <c r="K8" s="165"/>
      <c r="L8" s="164"/>
      <c r="M8" s="164"/>
      <c r="N8" s="16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f>C11+C12+C13+C14+C15</f>
        <v>0</v>
      </c>
      <c r="D9" s="154">
        <f t="shared" ref="D9:N9" si="0">D11+D12+D13+D14+D15</f>
        <v>0</v>
      </c>
      <c r="E9" s="155">
        <f t="shared" si="0"/>
        <v>0</v>
      </c>
      <c r="F9" s="154">
        <v>1</v>
      </c>
      <c r="G9" s="154">
        <v>1</v>
      </c>
      <c r="H9" s="155">
        <v>1</v>
      </c>
      <c r="I9" s="154">
        <f>I11+I12+I13+I14+I15</f>
        <v>0</v>
      </c>
      <c r="J9" s="154">
        <f t="shared" si="0"/>
        <v>0</v>
      </c>
      <c r="K9" s="155">
        <f t="shared" si="0"/>
        <v>0</v>
      </c>
      <c r="L9" s="154">
        <f>L11+L12+L13+L14+L15</f>
        <v>0</v>
      </c>
      <c r="M9" s="154">
        <f t="shared" si="0"/>
        <v>0</v>
      </c>
      <c r="N9" s="155">
        <f t="shared" si="0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23" t="s">
        <v>78</v>
      </c>
      <c r="B10" s="174"/>
      <c r="C10" s="156"/>
      <c r="D10" s="157"/>
      <c r="E10" s="158"/>
      <c r="F10" s="156"/>
      <c r="G10" s="157"/>
      <c r="H10" s="158"/>
      <c r="I10" s="156"/>
      <c r="J10" s="157"/>
      <c r="K10" s="158"/>
      <c r="L10" s="156"/>
      <c r="M10" s="157"/>
      <c r="N10" s="158"/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89"/>
      <c r="J11" s="190"/>
      <c r="K11" s="191"/>
      <c r="L11" s="189"/>
      <c r="M11" s="190"/>
      <c r="N11" s="191"/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/>
      <c r="G12" s="196"/>
      <c r="H12" s="197"/>
      <c r="I12" s="195"/>
      <c r="J12" s="196"/>
      <c r="K12" s="197"/>
      <c r="L12" s="195"/>
      <c r="M12" s="196"/>
      <c r="N12" s="197"/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195"/>
      <c r="G13" s="196"/>
      <c r="H13" s="197"/>
      <c r="I13" s="195"/>
      <c r="J13" s="196"/>
      <c r="K13" s="197"/>
      <c r="L13" s="195"/>
      <c r="M13" s="196"/>
      <c r="N13" s="197"/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5"/>
      <c r="J14" s="196"/>
      <c r="K14" s="197"/>
      <c r="L14" s="195"/>
      <c r="M14" s="196"/>
      <c r="N14" s="197"/>
    </row>
    <row r="15" spans="1:191" ht="16.5" thickBot="1" x14ac:dyDescent="0.3">
      <c r="A15" s="87" t="s">
        <v>87</v>
      </c>
      <c r="B15" s="55" t="s">
        <v>88</v>
      </c>
      <c r="C15" s="210"/>
      <c r="D15" s="211"/>
      <c r="E15" s="212"/>
      <c r="F15" s="210"/>
      <c r="G15" s="211"/>
      <c r="H15" s="212"/>
      <c r="I15" s="210"/>
      <c r="J15" s="211"/>
      <c r="K15" s="212"/>
      <c r="L15" s="210"/>
      <c r="M15" s="211"/>
      <c r="N15" s="212"/>
    </row>
    <row r="16" spans="1:191" ht="31.5" customHeight="1" thickBot="1" x14ac:dyDescent="0.3">
      <c r="A16" s="34" t="s">
        <v>89</v>
      </c>
      <c r="B16" s="35" t="s">
        <v>90</v>
      </c>
      <c r="C16" s="164"/>
      <c r="D16" s="164"/>
      <c r="E16" s="165"/>
      <c r="F16" s="164">
        <v>1</v>
      </c>
      <c r="G16" s="164">
        <v>1</v>
      </c>
      <c r="H16" s="165">
        <v>1</v>
      </c>
      <c r="I16" s="164">
        <v>3.4</v>
      </c>
      <c r="J16" s="164">
        <v>3.4</v>
      </c>
      <c r="K16" s="165">
        <v>1</v>
      </c>
      <c r="L16" s="164">
        <v>1</v>
      </c>
      <c r="M16" s="164">
        <v>1</v>
      </c>
      <c r="N16" s="165">
        <v>1</v>
      </c>
    </row>
    <row r="17" spans="1:14" ht="37.5" customHeight="1" thickBot="1" x14ac:dyDescent="0.3">
      <c r="A17" s="34" t="s">
        <v>91</v>
      </c>
      <c r="B17" s="35" t="s">
        <v>92</v>
      </c>
      <c r="C17" s="164"/>
      <c r="D17" s="164"/>
      <c r="E17" s="165"/>
      <c r="F17" s="164"/>
      <c r="G17" s="164"/>
      <c r="H17" s="165"/>
      <c r="I17" s="164"/>
      <c r="J17" s="164"/>
      <c r="K17" s="165"/>
      <c r="L17" s="164"/>
      <c r="M17" s="164"/>
      <c r="N17" s="165"/>
    </row>
    <row r="18" spans="1:14" ht="45.75" customHeight="1" thickBot="1" x14ac:dyDescent="0.3">
      <c r="A18" s="207" t="s">
        <v>93</v>
      </c>
      <c r="B18" s="35" t="s">
        <v>94</v>
      </c>
      <c r="C18" s="154">
        <f>C8+C9+C16+C17</f>
        <v>0</v>
      </c>
      <c r="D18" s="154">
        <f t="shared" ref="D18:N18" si="1">D8+D9+D16+D17</f>
        <v>0</v>
      </c>
      <c r="E18" s="155">
        <f t="shared" si="1"/>
        <v>0</v>
      </c>
      <c r="F18" s="154">
        <f>F8+F9+F16+F17</f>
        <v>2</v>
      </c>
      <c r="G18" s="154">
        <f t="shared" si="1"/>
        <v>2</v>
      </c>
      <c r="H18" s="155">
        <f t="shared" si="1"/>
        <v>2</v>
      </c>
      <c r="I18" s="154">
        <f>I8+I9+I16+I17</f>
        <v>3.4</v>
      </c>
      <c r="J18" s="154">
        <f t="shared" si="1"/>
        <v>3.4</v>
      </c>
      <c r="K18" s="155">
        <f t="shared" si="1"/>
        <v>1</v>
      </c>
      <c r="L18" s="154">
        <f>L8+L9+L16+L17</f>
        <v>1</v>
      </c>
      <c r="M18" s="154">
        <f t="shared" si="1"/>
        <v>1</v>
      </c>
      <c r="N18" s="155">
        <f t="shared" si="1"/>
        <v>1</v>
      </c>
    </row>
    <row r="19" spans="1:14" ht="6" customHeight="1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2.5" customHeight="1" x14ac:dyDescent="0.25">
      <c r="A20" s="299" t="s">
        <v>95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10">
    <mergeCell ref="A20:N20"/>
    <mergeCell ref="F5:H5"/>
    <mergeCell ref="I5:K5"/>
    <mergeCell ref="L5:N5"/>
    <mergeCell ref="M1:N1"/>
    <mergeCell ref="A3:N3"/>
    <mergeCell ref="A4:A6"/>
    <mergeCell ref="B4:B6"/>
    <mergeCell ref="C4:N4"/>
    <mergeCell ref="C5:E5"/>
  </mergeCells>
  <pageMargins left="0.11811023622047245" right="0.11811023622047245" top="0.55118110236220474" bottom="0.15748031496062992" header="0.31496062992125984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E14" sqref="E14:F14"/>
    </sheetView>
  </sheetViews>
  <sheetFormatPr defaultRowHeight="15" x14ac:dyDescent="0.25"/>
  <cols>
    <col min="1" max="1" width="44.7109375" customWidth="1"/>
    <col min="2" max="2" width="6.5703125" customWidth="1"/>
    <col min="3" max="3" width="16.42578125" customWidth="1"/>
    <col min="4" max="4" width="12.85546875" customWidth="1"/>
    <col min="5" max="5" width="15" customWidth="1"/>
    <col min="6" max="6" width="12.85546875" customWidth="1"/>
    <col min="7" max="7" width="18.5703125" customWidth="1"/>
    <col min="8" max="8" width="13" customWidth="1"/>
    <col min="9" max="9" width="12.85546875" customWidth="1"/>
    <col min="10" max="10" width="13.85546875" customWidth="1"/>
    <col min="11" max="151" width="9.140625" style="15"/>
  </cols>
  <sheetData>
    <row r="1" spans="1:229" x14ac:dyDescent="0.25">
      <c r="J1" s="58" t="s">
        <v>229</v>
      </c>
    </row>
    <row r="3" spans="1:229" ht="21.75" customHeight="1" thickBot="1" x14ac:dyDescent="0.3">
      <c r="A3" s="335" t="s">
        <v>164</v>
      </c>
      <c r="B3" s="335"/>
      <c r="C3" s="335"/>
      <c r="D3" s="335"/>
      <c r="E3" s="335"/>
      <c r="F3" s="335"/>
      <c r="G3" s="335"/>
      <c r="H3" s="335"/>
      <c r="I3" s="335"/>
      <c r="J3" s="33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50.25" customHeight="1" thickBot="1" x14ac:dyDescent="0.3">
      <c r="A5" s="291"/>
      <c r="B5" s="293"/>
      <c r="C5" s="293" t="s">
        <v>133</v>
      </c>
      <c r="D5" s="293"/>
      <c r="E5" s="293" t="s">
        <v>225</v>
      </c>
      <c r="F5" s="293"/>
      <c r="G5" s="293" t="s">
        <v>134</v>
      </c>
      <c r="H5" s="293"/>
      <c r="I5" s="293" t="s">
        <v>140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286">
        <v>1</v>
      </c>
      <c r="B6" s="285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102">
        <v>300</v>
      </c>
      <c r="C7" s="367"/>
      <c r="D7" s="368"/>
      <c r="E7" s="367">
        <v>1</v>
      </c>
      <c r="F7" s="368"/>
      <c r="G7" s="367"/>
      <c r="H7" s="368"/>
      <c r="I7" s="367"/>
      <c r="J7" s="36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11">
        <f>C10+C11+C12+C13+C14</f>
        <v>0</v>
      </c>
      <c r="D8" s="312"/>
      <c r="E8" s="311">
        <v>161</v>
      </c>
      <c r="F8" s="312"/>
      <c r="G8" s="311">
        <f>G10+G11+G12+G13+G14</f>
        <v>0</v>
      </c>
      <c r="H8" s="312"/>
      <c r="I8" s="311">
        <f>I10+I11+I12+I13+I14</f>
        <v>0</v>
      </c>
      <c r="J8" s="31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20"/>
      <c r="D9" s="362"/>
      <c r="E9" s="320"/>
      <c r="F9" s="362"/>
      <c r="G9" s="320"/>
      <c r="H9" s="362"/>
      <c r="I9" s="320"/>
      <c r="J9" s="362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22"/>
      <c r="D10" s="357"/>
      <c r="E10" s="322"/>
      <c r="F10" s="357"/>
      <c r="G10" s="322"/>
      <c r="H10" s="357"/>
      <c r="I10" s="322"/>
      <c r="J10" s="357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5"/>
      <c r="D11" s="352"/>
      <c r="E11" s="305"/>
      <c r="F11" s="352"/>
      <c r="G11" s="305"/>
      <c r="H11" s="352"/>
      <c r="I11" s="305"/>
      <c r="J11" s="352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5"/>
      <c r="D12" s="352"/>
      <c r="E12" s="305"/>
      <c r="F12" s="352"/>
      <c r="G12" s="305"/>
      <c r="H12" s="352"/>
      <c r="I12" s="305"/>
      <c r="J12" s="352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5"/>
      <c r="D13" s="352"/>
      <c r="E13" s="305"/>
      <c r="F13" s="352"/>
      <c r="G13" s="305"/>
      <c r="H13" s="352"/>
      <c r="I13" s="305"/>
      <c r="J13" s="352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07"/>
      <c r="D14" s="349"/>
      <c r="E14" s="307"/>
      <c r="F14" s="349"/>
      <c r="G14" s="307"/>
      <c r="H14" s="349"/>
      <c r="I14" s="307"/>
      <c r="J14" s="349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24.7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45.75" customHeight="1" thickBot="1" x14ac:dyDescent="0.3">
      <c r="A18" s="291"/>
      <c r="B18" s="293"/>
      <c r="C18" s="293" t="s">
        <v>133</v>
      </c>
      <c r="D18" s="293"/>
      <c r="E18" s="293" t="s">
        <v>226</v>
      </c>
      <c r="F18" s="293"/>
      <c r="G18" s="293" t="s">
        <v>134</v>
      </c>
      <c r="H18" s="293"/>
      <c r="I18" s="293" t="s">
        <v>139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285" t="s">
        <v>124</v>
      </c>
      <c r="D19" s="285" t="s">
        <v>125</v>
      </c>
      <c r="E19" s="285" t="s">
        <v>124</v>
      </c>
      <c r="F19" s="285" t="s">
        <v>125</v>
      </c>
      <c r="G19" s="285" t="s">
        <v>124</v>
      </c>
      <c r="H19" s="285" t="s">
        <v>125</v>
      </c>
      <c r="I19" s="285" t="s">
        <v>124</v>
      </c>
      <c r="J19" s="285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286">
        <v>1</v>
      </c>
      <c r="B20" s="286">
        <v>2</v>
      </c>
      <c r="C20" s="286">
        <v>3</v>
      </c>
      <c r="D20" s="286">
        <v>4</v>
      </c>
      <c r="E20" s="104">
        <v>5</v>
      </c>
      <c r="F20" s="286">
        <v>6</v>
      </c>
      <c r="G20" s="286">
        <v>7</v>
      </c>
      <c r="H20" s="286">
        <v>8</v>
      </c>
      <c r="I20" s="286">
        <v>9</v>
      </c>
      <c r="J20" s="28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36"/>
      <c r="D21" s="137"/>
      <c r="E21" s="136"/>
      <c r="F21" s="137"/>
      <c r="G21" s="136"/>
      <c r="H21" s="137"/>
      <c r="I21" s="136"/>
      <c r="J21" s="137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36"/>
      <c r="D22" s="137"/>
      <c r="E22" s="136"/>
      <c r="F22" s="137"/>
      <c r="G22" s="136"/>
      <c r="H22" s="137"/>
      <c r="I22" s="136"/>
      <c r="J22" s="13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36"/>
      <c r="D23" s="137"/>
      <c r="E23" s="136"/>
      <c r="F23" s="137"/>
      <c r="G23" s="136"/>
      <c r="H23" s="137"/>
      <c r="I23" s="136"/>
      <c r="J23" s="13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36"/>
      <c r="D24" s="137"/>
      <c r="E24" s="136"/>
      <c r="F24" s="137"/>
      <c r="G24" s="136"/>
      <c r="H24" s="137"/>
      <c r="I24" s="136"/>
      <c r="J24" s="13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36"/>
      <c r="D25" s="137"/>
      <c r="E25" s="136"/>
      <c r="F25" s="137"/>
      <c r="G25" s="136"/>
      <c r="H25" s="137"/>
      <c r="I25" s="136"/>
      <c r="J25" s="137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36"/>
      <c r="D26" s="137"/>
      <c r="E26" s="136"/>
      <c r="F26" s="137"/>
      <c r="G26" s="136"/>
      <c r="H26" s="137"/>
      <c r="I26" s="136"/>
      <c r="J26" s="13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8" spans="1:126" customFormat="1" ht="25.5" customHeight="1" x14ac:dyDescent="0.25">
      <c r="A28" s="348" t="s">
        <v>95</v>
      </c>
      <c r="B28" s="348"/>
      <c r="C28" s="348"/>
      <c r="D28" s="348"/>
      <c r="E28" s="348"/>
      <c r="F28" s="348"/>
      <c r="G28" s="348"/>
      <c r="H28" s="348"/>
      <c r="I28" s="348"/>
      <c r="J28" s="348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3:J3"/>
    <mergeCell ref="A4:A5"/>
    <mergeCell ref="B4:B5"/>
    <mergeCell ref="C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28:J28"/>
    <mergeCell ref="G18:H18"/>
    <mergeCell ref="I18:J1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</mergeCells>
  <pageMargins left="0.70866141732283472" right="0.11811023622047245" top="0.55118110236220474" bottom="0.15748031496062992" header="0.31496062992125984" footer="0.31496062992125984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B1" zoomScaleNormal="100" zoomScaleSheetLayoutView="100" workbookViewId="0">
      <selection activeCell="J32" sqref="J32"/>
    </sheetView>
  </sheetViews>
  <sheetFormatPr defaultRowHeight="15" x14ac:dyDescent="0.25"/>
  <cols>
    <col min="1" max="1" width="67.7109375" customWidth="1"/>
    <col min="2" max="2" width="4.85546875" customWidth="1"/>
    <col min="3" max="3" width="12.28515625" customWidth="1"/>
    <col min="4" max="4" width="13.7109375" customWidth="1"/>
    <col min="5" max="5" width="12.140625" customWidth="1"/>
    <col min="6" max="6" width="14.140625" customWidth="1"/>
    <col min="7" max="7" width="13.28515625" customWidth="1"/>
    <col min="8" max="8" width="12.5703125" customWidth="1"/>
    <col min="9" max="9" width="11.42578125" customWidth="1"/>
    <col min="10" max="10" width="13.5703125" customWidth="1"/>
  </cols>
  <sheetData>
    <row r="1" spans="1:10" x14ac:dyDescent="0.25">
      <c r="J1" s="58" t="s">
        <v>187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29.25" customHeight="1" thickBot="1" x14ac:dyDescent="0.3">
      <c r="A4" s="291"/>
      <c r="B4" s="292"/>
      <c r="C4" s="293" t="s">
        <v>188</v>
      </c>
      <c r="D4" s="293"/>
      <c r="E4" s="347" t="s">
        <v>189</v>
      </c>
      <c r="F4" s="293"/>
      <c r="G4" s="293" t="s">
        <v>190</v>
      </c>
      <c r="H4" s="293"/>
      <c r="I4" s="293" t="s">
        <v>191</v>
      </c>
      <c r="J4" s="293"/>
    </row>
    <row r="5" spans="1:10" ht="34.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25.5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  <c r="I7" s="214" t="s">
        <v>65</v>
      </c>
      <c r="J7" s="258">
        <f>J9+J10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15"/>
      <c r="H8" s="158"/>
      <c r="I8" s="215"/>
      <c r="J8" s="158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17" t="s">
        <v>65</v>
      </c>
      <c r="H9" s="191"/>
      <c r="I9" s="217" t="s">
        <v>65</v>
      </c>
      <c r="J9" s="191"/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15" t="s">
        <v>65</v>
      </c>
      <c r="H10" s="259"/>
      <c r="I10" s="215" t="s">
        <v>65</v>
      </c>
      <c r="J10" s="259"/>
    </row>
    <row r="11" spans="1:10" s="93" customFormat="1" ht="27.75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0</v>
      </c>
      <c r="E11" s="214" t="s">
        <v>65</v>
      </c>
      <c r="F11" s="258">
        <f>F13+F14+F16</f>
        <v>0</v>
      </c>
      <c r="G11" s="214" t="s">
        <v>65</v>
      </c>
      <c r="H11" s="258">
        <f>H13+H14+H16</f>
        <v>0</v>
      </c>
      <c r="I11" s="214" t="s">
        <v>65</v>
      </c>
      <c r="J11" s="258">
        <f>J13+J14+J16</f>
        <v>0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15"/>
      <c r="H12" s="158"/>
      <c r="I12" s="215"/>
      <c r="J12" s="158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/>
      <c r="E13" s="217" t="s">
        <v>65</v>
      </c>
      <c r="F13" s="191"/>
      <c r="G13" s="217" t="s">
        <v>65</v>
      </c>
      <c r="H13" s="191"/>
      <c r="I13" s="217" t="s">
        <v>65</v>
      </c>
      <c r="J13" s="191"/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/>
      <c r="E14" s="217" t="s">
        <v>65</v>
      </c>
      <c r="F14" s="191"/>
      <c r="G14" s="217" t="s">
        <v>65</v>
      </c>
      <c r="H14" s="191"/>
      <c r="I14" s="217" t="s">
        <v>65</v>
      </c>
      <c r="J14" s="191"/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/>
      <c r="E15" s="217" t="s">
        <v>65</v>
      </c>
      <c r="F15" s="191"/>
      <c r="G15" s="217" t="s">
        <v>65</v>
      </c>
      <c r="H15" s="191"/>
      <c r="I15" s="217" t="s">
        <v>65</v>
      </c>
      <c r="J15" s="191"/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15" t="s">
        <v>65</v>
      </c>
      <c r="H16" s="259"/>
      <c r="I16" s="215" t="s">
        <v>65</v>
      </c>
      <c r="J16" s="259"/>
    </row>
    <row r="17" spans="1:10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/>
      <c r="E17" s="214" t="s">
        <v>65</v>
      </c>
      <c r="F17" s="260"/>
      <c r="G17" s="214" t="s">
        <v>65</v>
      </c>
      <c r="H17" s="260"/>
      <c r="I17" s="214" t="s">
        <v>65</v>
      </c>
      <c r="J17" s="260">
        <v>209</v>
      </c>
    </row>
    <row r="18" spans="1:10" s="93" customFormat="1" ht="30" customHeight="1" thickBot="1" x14ac:dyDescent="0.3">
      <c r="A18" s="230" t="s">
        <v>28</v>
      </c>
      <c r="B18" s="35" t="s">
        <v>48</v>
      </c>
      <c r="C18" s="214" t="s">
        <v>65</v>
      </c>
      <c r="D18" s="260"/>
      <c r="E18" s="214" t="s">
        <v>65</v>
      </c>
      <c r="F18" s="260"/>
      <c r="G18" s="214" t="s">
        <v>65</v>
      </c>
      <c r="H18" s="260"/>
      <c r="I18" s="214" t="s">
        <v>65</v>
      </c>
      <c r="J18" s="260"/>
    </row>
    <row r="19" spans="1:10" s="93" customFormat="1" ht="37.5" customHeight="1" thickBot="1" x14ac:dyDescent="0.3">
      <c r="A19" s="230" t="s">
        <v>29</v>
      </c>
      <c r="B19" s="35" t="s">
        <v>49</v>
      </c>
      <c r="C19" s="220"/>
      <c r="D19" s="258">
        <f>D7+D11+D17+D18</f>
        <v>0</v>
      </c>
      <c r="E19" s="220"/>
      <c r="F19" s="258">
        <f>F7+F11+F17+F18</f>
        <v>0</v>
      </c>
      <c r="G19" s="220"/>
      <c r="H19" s="258">
        <f>H7+H11+H17+H18</f>
        <v>0</v>
      </c>
      <c r="I19" s="220">
        <v>555</v>
      </c>
      <c r="J19" s="258">
        <f>J7+J11+J17+J18</f>
        <v>209</v>
      </c>
    </row>
    <row r="20" spans="1:10" s="93" customFormat="1" ht="29.25" customHeight="1" thickBot="1" x14ac:dyDescent="0.3">
      <c r="A20" s="230" t="s">
        <v>71</v>
      </c>
      <c r="B20" s="35" t="s">
        <v>50</v>
      </c>
      <c r="C20" s="220"/>
      <c r="D20" s="260"/>
      <c r="E20" s="220"/>
      <c r="F20" s="260"/>
      <c r="G20" s="220"/>
      <c r="H20" s="260"/>
      <c r="I20" s="220"/>
      <c r="J20" s="260"/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22"/>
      <c r="H21" s="158"/>
      <c r="I21" s="222"/>
      <c r="J21" s="158"/>
    </row>
    <row r="22" spans="1:10" s="93" customFormat="1" ht="19.5" customHeight="1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17" t="s">
        <v>65</v>
      </c>
      <c r="H22" s="191"/>
      <c r="I22" s="217" t="s">
        <v>65</v>
      </c>
      <c r="J22" s="191"/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0</v>
      </c>
      <c r="E23" s="246" t="s">
        <v>65</v>
      </c>
      <c r="F23" s="261">
        <f>F25+F26</f>
        <v>0</v>
      </c>
      <c r="G23" s="246" t="s">
        <v>65</v>
      </c>
      <c r="H23" s="261">
        <f>H25+H26</f>
        <v>0</v>
      </c>
      <c r="I23" s="246" t="s">
        <v>65</v>
      </c>
      <c r="J23" s="261">
        <f>J25+J26</f>
        <v>0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15"/>
      <c r="H24" s="158"/>
      <c r="I24" s="215"/>
      <c r="J24" s="158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/>
      <c r="E25" s="217" t="s">
        <v>65</v>
      </c>
      <c r="F25" s="191"/>
      <c r="G25" s="217" t="s">
        <v>65</v>
      </c>
      <c r="H25" s="191"/>
      <c r="I25" s="217" t="s">
        <v>65</v>
      </c>
      <c r="J25" s="191"/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15" t="s">
        <v>65</v>
      </c>
      <c r="H26" s="259"/>
      <c r="I26" s="215" t="s">
        <v>65</v>
      </c>
      <c r="J26" s="259"/>
    </row>
    <row r="27" spans="1:10" s="93" customFormat="1" ht="24.75" customHeight="1" thickBot="1" x14ac:dyDescent="0.3">
      <c r="A27" s="230" t="s">
        <v>69</v>
      </c>
      <c r="B27" s="174" t="s">
        <v>55</v>
      </c>
      <c r="C27" s="265"/>
      <c r="D27" s="260"/>
      <c r="E27" s="265"/>
      <c r="F27" s="260"/>
      <c r="G27" s="265"/>
      <c r="H27" s="260"/>
      <c r="I27" s="265">
        <v>221</v>
      </c>
      <c r="J27" s="260">
        <v>94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22"/>
      <c r="H28" s="158"/>
      <c r="I28" s="222"/>
      <c r="J28" s="158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0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  <c r="I29" s="217" t="s">
        <v>65</v>
      </c>
      <c r="J29" s="262">
        <f>J31+J32</f>
        <v>2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15"/>
      <c r="H30" s="158"/>
      <c r="I30" s="215"/>
      <c r="J30" s="158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/>
      <c r="E31" s="217" t="s">
        <v>65</v>
      </c>
      <c r="F31" s="191"/>
      <c r="G31" s="217" t="s">
        <v>65</v>
      </c>
      <c r="H31" s="191"/>
      <c r="I31" s="217" t="s">
        <v>65</v>
      </c>
      <c r="J31" s="191">
        <v>2</v>
      </c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46" t="s">
        <v>65</v>
      </c>
      <c r="H32" s="263"/>
      <c r="I32" s="246" t="s">
        <v>65</v>
      </c>
      <c r="J32" s="263"/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/>
      <c r="E33" s="246" t="s">
        <v>65</v>
      </c>
      <c r="F33" s="263"/>
      <c r="G33" s="246" t="s">
        <v>65</v>
      </c>
      <c r="H33" s="263"/>
      <c r="I33" s="246" t="s">
        <v>65</v>
      </c>
      <c r="J33" s="263"/>
    </row>
    <row r="34" spans="1:10" s="93" customFormat="1" ht="16.5" thickBot="1" x14ac:dyDescent="0.3">
      <c r="A34" s="271" t="s">
        <v>37</v>
      </c>
      <c r="B34" s="268" t="s">
        <v>60</v>
      </c>
      <c r="C34" s="215" t="s">
        <v>65</v>
      </c>
      <c r="D34" s="259"/>
      <c r="E34" s="215" t="s">
        <v>65</v>
      </c>
      <c r="F34" s="259"/>
      <c r="G34" s="215" t="s">
        <v>65</v>
      </c>
      <c r="H34" s="259"/>
      <c r="I34" s="215" t="s">
        <v>65</v>
      </c>
      <c r="J34" s="259">
        <v>53</v>
      </c>
    </row>
    <row r="35" spans="1:10" s="93" customFormat="1" ht="33" customHeight="1" thickBot="1" x14ac:dyDescent="0.3">
      <c r="A35" s="230" t="s">
        <v>68</v>
      </c>
      <c r="B35" s="123" t="s">
        <v>61</v>
      </c>
      <c r="C35" s="264">
        <f t="shared" ref="C35:J35" si="0">C19+C20+C27</f>
        <v>0</v>
      </c>
      <c r="D35" s="258">
        <f t="shared" si="0"/>
        <v>0</v>
      </c>
      <c r="E35" s="264">
        <f t="shared" si="0"/>
        <v>0</v>
      </c>
      <c r="F35" s="258">
        <f t="shared" si="0"/>
        <v>0</v>
      </c>
      <c r="G35" s="264">
        <f t="shared" si="0"/>
        <v>0</v>
      </c>
      <c r="H35" s="258">
        <f t="shared" si="0"/>
        <v>0</v>
      </c>
      <c r="I35" s="264">
        <f t="shared" si="0"/>
        <v>776</v>
      </c>
      <c r="J35" s="258">
        <f t="shared" si="0"/>
        <v>303</v>
      </c>
    </row>
    <row r="36" spans="1:10" ht="9.75" customHeight="1" x14ac:dyDescent="0.25"/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51181102362204722" right="0.11811023622047245" top="0.74803149606299213" bottom="0.15748031496062992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topLeftCell="B1" zoomScaleNormal="100" zoomScaleSheetLayoutView="100" workbookViewId="0">
      <selection activeCell="N21" sqref="N21"/>
    </sheetView>
  </sheetViews>
  <sheetFormatPr defaultRowHeight="15" x14ac:dyDescent="0.25"/>
  <cols>
    <col min="1" max="1" width="48.140625" customWidth="1"/>
    <col min="2" max="2" width="6.7109375" customWidth="1"/>
    <col min="3" max="3" width="12" customWidth="1"/>
    <col min="4" max="4" width="12.42578125" customWidth="1"/>
    <col min="5" max="5" width="9.2851562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2.28515625" customWidth="1"/>
    <col min="14" max="14" width="8.85546875" customWidth="1"/>
  </cols>
  <sheetData>
    <row r="1" spans="1:191" x14ac:dyDescent="0.25">
      <c r="M1" s="296" t="s">
        <v>183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56.25" customHeight="1" thickBot="1" x14ac:dyDescent="0.3">
      <c r="A5" s="293"/>
      <c r="B5" s="297"/>
      <c r="C5" s="293" t="s">
        <v>148</v>
      </c>
      <c r="D5" s="293"/>
      <c r="E5" s="293"/>
      <c r="F5" s="347" t="s">
        <v>149</v>
      </c>
      <c r="G5" s="347"/>
      <c r="H5" s="347"/>
      <c r="I5" s="293" t="s">
        <v>150</v>
      </c>
      <c r="J5" s="293"/>
      <c r="K5" s="293"/>
      <c r="L5" s="293" t="s">
        <v>151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81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99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34" t="s">
        <v>74</v>
      </c>
      <c r="B8" s="35" t="s">
        <v>75</v>
      </c>
      <c r="C8" s="162"/>
      <c r="D8" s="162"/>
      <c r="E8" s="163"/>
      <c r="F8" s="162"/>
      <c r="G8" s="162"/>
      <c r="H8" s="163"/>
      <c r="I8" s="162"/>
      <c r="J8" s="162"/>
      <c r="K8" s="163"/>
      <c r="L8" s="162"/>
      <c r="M8" s="162"/>
      <c r="N8" s="163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f>C11+C12+C13+C14+C15</f>
        <v>0</v>
      </c>
      <c r="D9" s="154">
        <f t="shared" ref="D9:N9" si="0">D11+D12+D13+D14+D15</f>
        <v>0</v>
      </c>
      <c r="E9" s="155">
        <f t="shared" si="0"/>
        <v>0</v>
      </c>
      <c r="F9" s="154">
        <f>F11+F12+F13+F14+F15</f>
        <v>0</v>
      </c>
      <c r="G9" s="154">
        <f t="shared" si="0"/>
        <v>0</v>
      </c>
      <c r="H9" s="155">
        <f t="shared" si="0"/>
        <v>0</v>
      </c>
      <c r="I9" s="154">
        <f>I11+I12+I13+I14+I15</f>
        <v>0</v>
      </c>
      <c r="J9" s="154">
        <f t="shared" si="0"/>
        <v>0</v>
      </c>
      <c r="K9" s="155">
        <f t="shared" si="0"/>
        <v>0</v>
      </c>
      <c r="L9" s="154">
        <f>L11+L12+L13+L14+L15</f>
        <v>0</v>
      </c>
      <c r="M9" s="154">
        <f t="shared" si="0"/>
        <v>0</v>
      </c>
      <c r="N9" s="155">
        <f t="shared" si="0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/>
      <c r="G10" s="178"/>
      <c r="H10" s="179"/>
      <c r="I10" s="177"/>
      <c r="J10" s="178"/>
      <c r="K10" s="179"/>
      <c r="L10" s="177"/>
      <c r="M10" s="178"/>
      <c r="N10" s="179"/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89"/>
      <c r="J11" s="190"/>
      <c r="K11" s="191"/>
      <c r="L11" s="189"/>
      <c r="M11" s="190"/>
      <c r="N11" s="191"/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/>
      <c r="G12" s="196"/>
      <c r="H12" s="197"/>
      <c r="I12" s="195"/>
      <c r="J12" s="196"/>
      <c r="K12" s="197"/>
      <c r="L12" s="195"/>
      <c r="M12" s="196"/>
      <c r="N12" s="197"/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195"/>
      <c r="G13" s="196"/>
      <c r="H13" s="197"/>
      <c r="I13" s="195"/>
      <c r="J13" s="196"/>
      <c r="K13" s="197"/>
      <c r="L13" s="195"/>
      <c r="M13" s="196"/>
      <c r="N13" s="197"/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5"/>
      <c r="J14" s="196"/>
      <c r="K14" s="197"/>
      <c r="L14" s="195"/>
      <c r="M14" s="196"/>
      <c r="N14" s="197"/>
    </row>
    <row r="15" spans="1:191" ht="16.5" thickBot="1" x14ac:dyDescent="0.3">
      <c r="A15" s="180" t="s">
        <v>87</v>
      </c>
      <c r="B15" s="33" t="s">
        <v>88</v>
      </c>
      <c r="C15" s="201"/>
      <c r="D15" s="202"/>
      <c r="E15" s="203"/>
      <c r="F15" s="201"/>
      <c r="G15" s="202"/>
      <c r="H15" s="203"/>
      <c r="I15" s="201"/>
      <c r="J15" s="202"/>
      <c r="K15" s="203"/>
      <c r="L15" s="201"/>
      <c r="M15" s="202"/>
      <c r="N15" s="203"/>
    </row>
    <row r="16" spans="1:191" ht="30" customHeight="1" thickBot="1" x14ac:dyDescent="0.3">
      <c r="A16" s="34" t="s">
        <v>89</v>
      </c>
      <c r="B16" s="35" t="s">
        <v>90</v>
      </c>
      <c r="C16" s="164"/>
      <c r="D16" s="164"/>
      <c r="E16" s="165"/>
      <c r="F16" s="164"/>
      <c r="G16" s="164"/>
      <c r="H16" s="165"/>
      <c r="I16" s="164"/>
      <c r="J16" s="164"/>
      <c r="K16" s="165"/>
      <c r="L16" s="164">
        <v>3</v>
      </c>
      <c r="M16" s="164">
        <v>3</v>
      </c>
      <c r="N16" s="165">
        <v>3</v>
      </c>
    </row>
    <row r="17" spans="1:14" ht="28.5" customHeight="1" thickBot="1" x14ac:dyDescent="0.3">
      <c r="A17" s="34" t="s">
        <v>91</v>
      </c>
      <c r="B17" s="35" t="s">
        <v>92</v>
      </c>
      <c r="C17" s="164"/>
      <c r="D17" s="164"/>
      <c r="E17" s="165"/>
      <c r="F17" s="164"/>
      <c r="G17" s="164"/>
      <c r="H17" s="165"/>
      <c r="I17" s="164"/>
      <c r="J17" s="164"/>
      <c r="K17" s="165"/>
      <c r="L17" s="164"/>
      <c r="M17" s="164"/>
      <c r="N17" s="165"/>
    </row>
    <row r="18" spans="1:14" ht="48" customHeight="1" thickBot="1" x14ac:dyDescent="0.3">
      <c r="A18" s="122" t="s">
        <v>93</v>
      </c>
      <c r="B18" s="123" t="s">
        <v>94</v>
      </c>
      <c r="C18" s="159">
        <f>C8+C9+C16+C17</f>
        <v>0</v>
      </c>
      <c r="D18" s="159">
        <f t="shared" ref="D18:N18" si="1">D8+D9+D16+D17</f>
        <v>0</v>
      </c>
      <c r="E18" s="155">
        <f t="shared" si="1"/>
        <v>0</v>
      </c>
      <c r="F18" s="159">
        <f>F8+F9+F16+F17</f>
        <v>0</v>
      </c>
      <c r="G18" s="159">
        <f t="shared" si="1"/>
        <v>0</v>
      </c>
      <c r="H18" s="155">
        <f t="shared" si="1"/>
        <v>0</v>
      </c>
      <c r="I18" s="159">
        <f>I8+I9+I16+I17</f>
        <v>0</v>
      </c>
      <c r="J18" s="159">
        <f t="shared" si="1"/>
        <v>0</v>
      </c>
      <c r="K18" s="155">
        <f t="shared" si="1"/>
        <v>0</v>
      </c>
      <c r="L18" s="159">
        <f>L8+L9+L16+L17</f>
        <v>3</v>
      </c>
      <c r="M18" s="159">
        <f t="shared" si="1"/>
        <v>3</v>
      </c>
      <c r="N18" s="155">
        <f t="shared" si="1"/>
        <v>3</v>
      </c>
    </row>
    <row r="19" spans="1:14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30" customHeight="1" x14ac:dyDescent="0.25">
      <c r="A20" s="348" t="s">
        <v>95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10">
    <mergeCell ref="A20:N20"/>
    <mergeCell ref="F5:H5"/>
    <mergeCell ref="I5:K5"/>
    <mergeCell ref="L5:N5"/>
    <mergeCell ref="M1:N1"/>
    <mergeCell ref="A3:N3"/>
    <mergeCell ref="A4:A6"/>
    <mergeCell ref="B4:B6"/>
    <mergeCell ref="C4:N4"/>
    <mergeCell ref="C5:E5"/>
  </mergeCells>
  <pageMargins left="0.31496062992125984" right="0.31496062992125984" top="0.74803149606299213" bottom="0.15748031496062992" header="0.31496062992125984" footer="0.31496062992125984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topLeftCell="A25" zoomScaleNormal="100" zoomScaleSheetLayoutView="100" workbookViewId="0">
      <selection activeCell="I8" sqref="I8:J8"/>
    </sheetView>
  </sheetViews>
  <sheetFormatPr defaultRowHeight="15" x14ac:dyDescent="0.25"/>
  <cols>
    <col min="1" max="1" width="44.7109375" customWidth="1"/>
    <col min="2" max="2" width="5.7109375" customWidth="1"/>
    <col min="3" max="3" width="14.85546875" customWidth="1"/>
    <col min="4" max="4" width="12.85546875" customWidth="1"/>
    <col min="5" max="5" width="15" customWidth="1"/>
    <col min="6" max="6" width="15.5703125" customWidth="1"/>
    <col min="7" max="7" width="12.85546875" customWidth="1"/>
    <col min="8" max="8" width="13" customWidth="1"/>
    <col min="9" max="9" width="14" customWidth="1"/>
    <col min="10" max="10" width="12.140625" customWidth="1"/>
    <col min="11" max="151" width="9.140625" style="15"/>
  </cols>
  <sheetData>
    <row r="1" spans="1:229" x14ac:dyDescent="0.25">
      <c r="J1" s="58" t="s">
        <v>228</v>
      </c>
    </row>
    <row r="3" spans="1:229" ht="30.75" customHeight="1" thickBot="1" x14ac:dyDescent="0.3">
      <c r="A3" s="335" t="s">
        <v>103</v>
      </c>
      <c r="B3" s="335"/>
      <c r="C3" s="335"/>
      <c r="D3" s="335"/>
      <c r="E3" s="335"/>
      <c r="F3" s="335"/>
      <c r="G3" s="335"/>
      <c r="H3" s="335"/>
      <c r="I3" s="335"/>
      <c r="J3" s="33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45" customHeight="1" thickBot="1" x14ac:dyDescent="0.3">
      <c r="A5" s="291"/>
      <c r="B5" s="293"/>
      <c r="C5" s="293" t="s">
        <v>141</v>
      </c>
      <c r="D5" s="293"/>
      <c r="E5" s="347" t="s">
        <v>142</v>
      </c>
      <c r="F5" s="293"/>
      <c r="G5" s="293" t="s">
        <v>143</v>
      </c>
      <c r="H5" s="293"/>
      <c r="I5" s="293" t="s">
        <v>144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76">
        <v>1</v>
      </c>
      <c r="B6" s="72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102">
        <v>300</v>
      </c>
      <c r="C7" s="367"/>
      <c r="D7" s="368"/>
      <c r="E7" s="367"/>
      <c r="F7" s="368"/>
      <c r="G7" s="367"/>
      <c r="H7" s="368"/>
      <c r="I7" s="367"/>
      <c r="J7" s="36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11">
        <f>C10+C11+C12+C13+C14</f>
        <v>0</v>
      </c>
      <c r="D8" s="312"/>
      <c r="E8" s="311">
        <f>E10+E11+E12+E13+E14</f>
        <v>0</v>
      </c>
      <c r="F8" s="312"/>
      <c r="G8" s="311">
        <f>G10+G11+G12+G13+G14</f>
        <v>0</v>
      </c>
      <c r="H8" s="312"/>
      <c r="I8" s="311">
        <f>I10+I11+I12+I13+I14</f>
        <v>0</v>
      </c>
      <c r="J8" s="31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20"/>
      <c r="D9" s="362"/>
      <c r="E9" s="320"/>
      <c r="F9" s="362"/>
      <c r="G9" s="320"/>
      <c r="H9" s="362"/>
      <c r="I9" s="320"/>
      <c r="J9" s="362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22"/>
      <c r="D10" s="357"/>
      <c r="E10" s="322"/>
      <c r="F10" s="357"/>
      <c r="G10" s="322"/>
      <c r="H10" s="357"/>
      <c r="I10" s="322"/>
      <c r="J10" s="357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5"/>
      <c r="D11" s="352"/>
      <c r="E11" s="305"/>
      <c r="F11" s="352"/>
      <c r="G11" s="305"/>
      <c r="H11" s="352"/>
      <c r="I11" s="305"/>
      <c r="J11" s="352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5"/>
      <c r="D12" s="352"/>
      <c r="E12" s="305"/>
      <c r="F12" s="352"/>
      <c r="G12" s="305"/>
      <c r="H12" s="352"/>
      <c r="I12" s="305"/>
      <c r="J12" s="352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5"/>
      <c r="D13" s="352"/>
      <c r="E13" s="305"/>
      <c r="F13" s="352"/>
      <c r="G13" s="305"/>
      <c r="H13" s="352"/>
      <c r="I13" s="305"/>
      <c r="J13" s="352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07"/>
      <c r="D14" s="349"/>
      <c r="E14" s="307"/>
      <c r="F14" s="349"/>
      <c r="G14" s="307"/>
      <c r="H14" s="349"/>
      <c r="I14" s="307"/>
      <c r="J14" s="349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18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43.5" customHeight="1" thickBot="1" x14ac:dyDescent="0.3">
      <c r="A18" s="291"/>
      <c r="B18" s="293"/>
      <c r="C18" s="293" t="s">
        <v>145</v>
      </c>
      <c r="D18" s="293"/>
      <c r="E18" s="347" t="s">
        <v>142</v>
      </c>
      <c r="F18" s="293"/>
      <c r="G18" s="293" t="s">
        <v>146</v>
      </c>
      <c r="H18" s="293"/>
      <c r="I18" s="293" t="s">
        <v>147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72" t="s">
        <v>124</v>
      </c>
      <c r="D19" s="72" t="s">
        <v>125</v>
      </c>
      <c r="E19" s="72" t="s">
        <v>124</v>
      </c>
      <c r="F19" s="72" t="s">
        <v>125</v>
      </c>
      <c r="G19" s="72" t="s">
        <v>124</v>
      </c>
      <c r="H19" s="72" t="s">
        <v>125</v>
      </c>
      <c r="I19" s="72" t="s">
        <v>124</v>
      </c>
      <c r="J19" s="72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76">
        <v>1</v>
      </c>
      <c r="B20" s="76">
        <v>2</v>
      </c>
      <c r="C20" s="76">
        <v>3</v>
      </c>
      <c r="D20" s="76">
        <v>4</v>
      </c>
      <c r="E20" s="104">
        <v>5</v>
      </c>
      <c r="F20" s="76">
        <v>6</v>
      </c>
      <c r="G20" s="76">
        <v>7</v>
      </c>
      <c r="H20" s="76">
        <v>8</v>
      </c>
      <c r="I20" s="76">
        <v>9</v>
      </c>
      <c r="J20" s="7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36"/>
      <c r="D21" s="137"/>
      <c r="E21" s="136"/>
      <c r="F21" s="137"/>
      <c r="G21" s="136"/>
      <c r="H21" s="137"/>
      <c r="I21" s="136"/>
      <c r="J21" s="137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36"/>
      <c r="D22" s="137"/>
      <c r="E22" s="136"/>
      <c r="F22" s="137"/>
      <c r="G22" s="136"/>
      <c r="H22" s="137"/>
      <c r="I22" s="136"/>
      <c r="J22" s="13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36"/>
      <c r="D23" s="137"/>
      <c r="E23" s="136"/>
      <c r="F23" s="137"/>
      <c r="G23" s="136"/>
      <c r="H23" s="137"/>
      <c r="I23" s="136"/>
      <c r="J23" s="13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36"/>
      <c r="D24" s="137"/>
      <c r="E24" s="136"/>
      <c r="F24" s="137"/>
      <c r="G24" s="136"/>
      <c r="H24" s="137"/>
      <c r="I24" s="136"/>
      <c r="J24" s="13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36"/>
      <c r="D25" s="137"/>
      <c r="E25" s="136"/>
      <c r="F25" s="137"/>
      <c r="G25" s="136"/>
      <c r="H25" s="137"/>
      <c r="I25" s="136"/>
      <c r="J25" s="137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36"/>
      <c r="D26" s="137"/>
      <c r="E26" s="136"/>
      <c r="F26" s="137"/>
      <c r="G26" s="136"/>
      <c r="H26" s="137"/>
      <c r="I26" s="136"/>
      <c r="J26" s="13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8" spans="1:126" customFormat="1" ht="26.25" customHeight="1" x14ac:dyDescent="0.25">
      <c r="A28" s="348" t="s">
        <v>95</v>
      </c>
      <c r="B28" s="389"/>
      <c r="C28" s="389"/>
      <c r="D28" s="389"/>
      <c r="E28" s="389"/>
      <c r="F28" s="389"/>
      <c r="G28" s="389"/>
      <c r="H28" s="389"/>
      <c r="I28" s="389"/>
      <c r="J28" s="38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sheetProtection sheet="1" objects="1" scenarios="1"/>
  <mergeCells count="53">
    <mergeCell ref="A3:J3"/>
    <mergeCell ref="A4:A5"/>
    <mergeCell ref="B4:B5"/>
    <mergeCell ref="C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28:J28"/>
    <mergeCell ref="G18:H18"/>
    <mergeCell ref="I18:J1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</mergeCells>
  <pageMargins left="0.51181102362204722" right="0.11811023622047245" top="0.55118110236220474" bottom="0.15748031496062992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B1" zoomScaleNormal="100" zoomScaleSheetLayoutView="100" workbookViewId="0">
      <selection activeCell="E24" sqref="E24"/>
    </sheetView>
  </sheetViews>
  <sheetFormatPr defaultRowHeight="15" x14ac:dyDescent="0.25"/>
  <cols>
    <col min="1" max="1" width="68.140625" customWidth="1"/>
    <col min="2" max="2" width="4.85546875" customWidth="1"/>
    <col min="3" max="3" width="15.42578125" customWidth="1"/>
    <col min="4" max="5" width="14.28515625" customWidth="1"/>
    <col min="6" max="6" width="13.42578125" customWidth="1"/>
    <col min="7" max="7" width="13.28515625" customWidth="1"/>
    <col min="8" max="8" width="12.5703125" customWidth="1"/>
    <col min="9" max="9" width="11.7109375" customWidth="1"/>
    <col min="10" max="10" width="13.140625" customWidth="1"/>
  </cols>
  <sheetData>
    <row r="1" spans="1:10" x14ac:dyDescent="0.25">
      <c r="J1" s="58" t="s">
        <v>186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390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29.25" customHeight="1" thickBot="1" x14ac:dyDescent="0.3">
      <c r="A4" s="291"/>
      <c r="B4" s="390"/>
      <c r="C4" s="293" t="s">
        <v>185</v>
      </c>
      <c r="D4" s="293"/>
      <c r="E4" s="293"/>
      <c r="F4" s="293"/>
      <c r="G4" s="293"/>
      <c r="H4" s="293"/>
      <c r="I4" s="293"/>
      <c r="J4" s="293"/>
    </row>
    <row r="5" spans="1:10" ht="34.5" customHeight="1" thickBot="1" x14ac:dyDescent="0.3">
      <c r="A5" s="291"/>
      <c r="B5" s="390"/>
      <c r="C5" s="237" t="s">
        <v>63</v>
      </c>
      <c r="D5" s="223" t="s">
        <v>64</v>
      </c>
      <c r="E5" s="239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0.5" customHeight="1" thickBot="1" x14ac:dyDescent="0.3">
      <c r="A6" s="224">
        <v>1</v>
      </c>
      <c r="B6" s="225">
        <v>2</v>
      </c>
      <c r="C6" s="238">
        <v>3</v>
      </c>
      <c r="D6" s="224">
        <v>4</v>
      </c>
      <c r="E6" s="225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24" customHeight="1" thickBot="1" x14ac:dyDescent="0.25">
      <c r="A7" s="230" t="s">
        <v>20</v>
      </c>
      <c r="B7" s="226" t="s">
        <v>39</v>
      </c>
      <c r="C7" s="214" t="s">
        <v>65</v>
      </c>
      <c r="D7" s="213">
        <f>D9+D10</f>
        <v>0</v>
      </c>
      <c r="E7" s="36" t="s">
        <v>65</v>
      </c>
      <c r="F7" s="37"/>
      <c r="G7" s="36" t="s">
        <v>65</v>
      </c>
      <c r="H7" s="37"/>
      <c r="I7" s="36" t="s">
        <v>65</v>
      </c>
      <c r="J7" s="37"/>
    </row>
    <row r="8" spans="1:10" s="93" customFormat="1" x14ac:dyDescent="0.25">
      <c r="A8" s="231" t="s">
        <v>21</v>
      </c>
      <c r="B8" s="255"/>
      <c r="C8" s="215"/>
      <c r="D8" s="216"/>
      <c r="E8" s="59"/>
      <c r="F8" s="38"/>
      <c r="G8" s="59"/>
      <c r="H8" s="38"/>
      <c r="I8" s="59"/>
      <c r="J8" s="38"/>
    </row>
    <row r="9" spans="1:10" s="93" customFormat="1" ht="13.5" customHeight="1" x14ac:dyDescent="0.25">
      <c r="A9" s="241" t="s">
        <v>22</v>
      </c>
      <c r="B9" s="232" t="s">
        <v>40</v>
      </c>
      <c r="C9" s="217" t="s">
        <v>65</v>
      </c>
      <c r="D9" s="218"/>
      <c r="E9" s="64" t="s">
        <v>65</v>
      </c>
      <c r="F9" s="39"/>
      <c r="G9" s="64" t="s">
        <v>65</v>
      </c>
      <c r="H9" s="39"/>
      <c r="I9" s="64" t="s">
        <v>65</v>
      </c>
      <c r="J9" s="39"/>
    </row>
    <row r="10" spans="1:10" s="93" customFormat="1" ht="13.5" customHeight="1" thickBot="1" x14ac:dyDescent="0.3">
      <c r="A10" s="233" t="s">
        <v>23</v>
      </c>
      <c r="B10" s="243" t="s">
        <v>41</v>
      </c>
      <c r="C10" s="215" t="s">
        <v>65</v>
      </c>
      <c r="D10" s="219"/>
      <c r="E10" s="59" t="s">
        <v>65</v>
      </c>
      <c r="F10" s="38"/>
      <c r="G10" s="59" t="s">
        <v>65</v>
      </c>
      <c r="H10" s="38"/>
      <c r="I10" s="59" t="s">
        <v>65</v>
      </c>
      <c r="J10" s="38"/>
    </row>
    <row r="11" spans="1:10" s="93" customFormat="1" ht="24.75" customHeight="1" thickBot="1" x14ac:dyDescent="0.25">
      <c r="A11" s="230" t="s">
        <v>70</v>
      </c>
      <c r="B11" s="226" t="s">
        <v>42</v>
      </c>
      <c r="C11" s="214" t="s">
        <v>65</v>
      </c>
      <c r="D11" s="213">
        <f>D13+D14+D16</f>
        <v>0</v>
      </c>
      <c r="E11" s="36" t="s">
        <v>65</v>
      </c>
      <c r="F11" s="37"/>
      <c r="G11" s="36" t="s">
        <v>65</v>
      </c>
      <c r="H11" s="37"/>
      <c r="I11" s="36" t="s">
        <v>65</v>
      </c>
      <c r="J11" s="37"/>
    </row>
    <row r="12" spans="1:10" s="93" customFormat="1" x14ac:dyDescent="0.25">
      <c r="A12" s="231" t="s">
        <v>21</v>
      </c>
      <c r="B12" s="242"/>
      <c r="C12" s="215"/>
      <c r="D12" s="216"/>
      <c r="E12" s="59"/>
      <c r="F12" s="240"/>
      <c r="G12" s="59"/>
      <c r="H12" s="240"/>
      <c r="I12" s="240"/>
      <c r="J12" s="240"/>
    </row>
    <row r="13" spans="1:10" s="93" customFormat="1" x14ac:dyDescent="0.2">
      <c r="A13" s="241" t="s">
        <v>24</v>
      </c>
      <c r="B13" s="232" t="s">
        <v>43</v>
      </c>
      <c r="C13" s="217" t="s">
        <v>65</v>
      </c>
      <c r="D13" s="257"/>
      <c r="E13" s="217" t="s">
        <v>65</v>
      </c>
      <c r="F13" s="232"/>
      <c r="G13" s="217" t="s">
        <v>65</v>
      </c>
      <c r="H13" s="232"/>
      <c r="I13" s="232" t="s">
        <v>65</v>
      </c>
      <c r="J13" s="232"/>
    </row>
    <row r="14" spans="1:10" s="93" customFormat="1" x14ac:dyDescent="0.2">
      <c r="A14" s="241" t="s">
        <v>25</v>
      </c>
      <c r="B14" s="232" t="s">
        <v>44</v>
      </c>
      <c r="C14" s="217" t="s">
        <v>65</v>
      </c>
      <c r="D14" s="257"/>
      <c r="E14" s="217" t="s">
        <v>65</v>
      </c>
      <c r="F14" s="232"/>
      <c r="G14" s="217" t="s">
        <v>65</v>
      </c>
      <c r="H14" s="232"/>
      <c r="I14" s="232" t="s">
        <v>65</v>
      </c>
      <c r="J14" s="232"/>
    </row>
    <row r="15" spans="1:10" s="93" customFormat="1" x14ac:dyDescent="0.2">
      <c r="A15" s="241" t="s">
        <v>26</v>
      </c>
      <c r="B15" s="232" t="s">
        <v>45</v>
      </c>
      <c r="C15" s="217" t="s">
        <v>65</v>
      </c>
      <c r="D15" s="257"/>
      <c r="E15" s="217" t="s">
        <v>65</v>
      </c>
      <c r="F15" s="232"/>
      <c r="G15" s="217" t="s">
        <v>65</v>
      </c>
      <c r="H15" s="232"/>
      <c r="I15" s="232" t="s">
        <v>65</v>
      </c>
      <c r="J15" s="232"/>
    </row>
    <row r="16" spans="1:10" s="93" customFormat="1" ht="17.25" customHeight="1" thickBot="1" x14ac:dyDescent="0.3">
      <c r="A16" s="233" t="s">
        <v>23</v>
      </c>
      <c r="B16" s="243" t="s">
        <v>46</v>
      </c>
      <c r="C16" s="215" t="s">
        <v>65</v>
      </c>
      <c r="D16" s="219"/>
      <c r="E16" s="59" t="s">
        <v>65</v>
      </c>
      <c r="F16" s="38"/>
      <c r="G16" s="59" t="s">
        <v>65</v>
      </c>
      <c r="H16" s="38"/>
      <c r="I16" s="38" t="s">
        <v>65</v>
      </c>
      <c r="J16" s="38"/>
    </row>
    <row r="17" spans="1:10" s="93" customFormat="1" ht="25.5" customHeight="1" thickBot="1" x14ac:dyDescent="0.25">
      <c r="A17" s="230" t="s">
        <v>27</v>
      </c>
      <c r="B17" s="226" t="s">
        <v>47</v>
      </c>
      <c r="C17" s="214" t="s">
        <v>65</v>
      </c>
      <c r="D17" s="221"/>
      <c r="E17" s="36" t="s">
        <v>65</v>
      </c>
      <c r="F17" s="37"/>
      <c r="G17" s="36" t="s">
        <v>65</v>
      </c>
      <c r="H17" s="37"/>
      <c r="I17" s="37" t="s">
        <v>65</v>
      </c>
      <c r="J17" s="37"/>
    </row>
    <row r="18" spans="1:10" s="93" customFormat="1" ht="25.5" customHeight="1" thickBot="1" x14ac:dyDescent="0.25">
      <c r="A18" s="230" t="s">
        <v>28</v>
      </c>
      <c r="B18" s="226" t="s">
        <v>48</v>
      </c>
      <c r="C18" s="214" t="s">
        <v>65</v>
      </c>
      <c r="D18" s="221"/>
      <c r="E18" s="36" t="s">
        <v>65</v>
      </c>
      <c r="F18" s="37"/>
      <c r="G18" s="36" t="s">
        <v>65</v>
      </c>
      <c r="H18" s="37"/>
      <c r="I18" s="37" t="s">
        <v>65</v>
      </c>
      <c r="J18" s="37"/>
    </row>
    <row r="19" spans="1:10" s="93" customFormat="1" ht="33.75" customHeight="1" thickBot="1" x14ac:dyDescent="0.25">
      <c r="A19" s="230" t="s">
        <v>29</v>
      </c>
      <c r="B19" s="226" t="s">
        <v>49</v>
      </c>
      <c r="C19" s="220"/>
      <c r="D19" s="213">
        <f>D7+D11+D17+D18</f>
        <v>0</v>
      </c>
      <c r="E19" s="36"/>
      <c r="F19" s="37"/>
      <c r="G19" s="36"/>
      <c r="H19" s="37"/>
      <c r="I19" s="37"/>
      <c r="J19" s="37"/>
    </row>
    <row r="20" spans="1:10" s="93" customFormat="1" ht="25.5" customHeight="1" thickBot="1" x14ac:dyDescent="0.25">
      <c r="A20" s="230" t="s">
        <v>71</v>
      </c>
      <c r="B20" s="226" t="s">
        <v>50</v>
      </c>
      <c r="C20" s="220"/>
      <c r="D20" s="221"/>
      <c r="E20" s="36"/>
      <c r="F20" s="37"/>
      <c r="G20" s="36"/>
      <c r="H20" s="37"/>
      <c r="I20" s="37"/>
      <c r="J20" s="37"/>
    </row>
    <row r="21" spans="1:10" s="93" customFormat="1" x14ac:dyDescent="0.25">
      <c r="A21" s="231" t="s">
        <v>30</v>
      </c>
      <c r="B21" s="227"/>
      <c r="C21" s="222"/>
      <c r="D21" s="216"/>
      <c r="E21" s="59"/>
      <c r="F21" s="38"/>
      <c r="G21" s="59"/>
      <c r="H21" s="38"/>
      <c r="I21" s="38"/>
      <c r="J21" s="38"/>
    </row>
    <row r="22" spans="1:10" s="93" customFormat="1" ht="14.25" customHeight="1" x14ac:dyDescent="0.2">
      <c r="A22" s="256" t="s">
        <v>31</v>
      </c>
      <c r="B22" s="232" t="s">
        <v>51</v>
      </c>
      <c r="C22" s="217" t="s">
        <v>65</v>
      </c>
      <c r="D22" s="257"/>
      <c r="E22" s="217" t="s">
        <v>65</v>
      </c>
      <c r="F22" s="232"/>
      <c r="G22" s="217" t="s">
        <v>65</v>
      </c>
      <c r="H22" s="232"/>
      <c r="I22" s="232" t="s">
        <v>65</v>
      </c>
      <c r="J22" s="232"/>
    </row>
    <row r="23" spans="1:10" s="93" customFormat="1" ht="22.5" x14ac:dyDescent="0.25">
      <c r="A23" s="244" t="s">
        <v>32</v>
      </c>
      <c r="B23" s="245" t="s">
        <v>52</v>
      </c>
      <c r="C23" s="246" t="s">
        <v>65</v>
      </c>
      <c r="D23" s="247">
        <f>D25+D26</f>
        <v>0</v>
      </c>
      <c r="E23" s="63" t="s">
        <v>65</v>
      </c>
      <c r="F23" s="40"/>
      <c r="G23" s="63" t="s">
        <v>65</v>
      </c>
      <c r="H23" s="40"/>
      <c r="I23" s="40" t="s">
        <v>65</v>
      </c>
      <c r="J23" s="40"/>
    </row>
    <row r="24" spans="1:10" s="93" customFormat="1" x14ac:dyDescent="0.25">
      <c r="A24" s="234" t="s">
        <v>21</v>
      </c>
      <c r="B24" s="227"/>
      <c r="C24" s="215"/>
      <c r="D24" s="216"/>
      <c r="E24" s="59"/>
      <c r="F24" s="38"/>
      <c r="G24" s="59"/>
      <c r="H24" s="38"/>
      <c r="I24" s="38"/>
      <c r="J24" s="38"/>
    </row>
    <row r="25" spans="1:10" s="93" customFormat="1" x14ac:dyDescent="0.25">
      <c r="A25" s="248" t="s">
        <v>33</v>
      </c>
      <c r="B25" s="229" t="s">
        <v>53</v>
      </c>
      <c r="C25" s="217" t="s">
        <v>65</v>
      </c>
      <c r="D25" s="218"/>
      <c r="E25" s="64" t="s">
        <v>65</v>
      </c>
      <c r="F25" s="39"/>
      <c r="G25" s="64" t="s">
        <v>65</v>
      </c>
      <c r="H25" s="39"/>
      <c r="I25" s="39" t="s">
        <v>65</v>
      </c>
      <c r="J25" s="39"/>
    </row>
    <row r="26" spans="1:10" s="93" customFormat="1" ht="15.75" thickBot="1" x14ac:dyDescent="0.3">
      <c r="A26" s="235" t="s">
        <v>34</v>
      </c>
      <c r="B26" s="227" t="s">
        <v>54</v>
      </c>
      <c r="C26" s="215" t="s">
        <v>65</v>
      </c>
      <c r="D26" s="219"/>
      <c r="E26" s="59" t="s">
        <v>65</v>
      </c>
      <c r="F26" s="38"/>
      <c r="G26" s="59" t="s">
        <v>65</v>
      </c>
      <c r="H26" s="38"/>
      <c r="I26" s="38" t="s">
        <v>65</v>
      </c>
      <c r="J26" s="38"/>
    </row>
    <row r="27" spans="1:10" s="93" customFormat="1" ht="24" customHeight="1" thickBot="1" x14ac:dyDescent="0.25">
      <c r="A27" s="230" t="s">
        <v>69</v>
      </c>
      <c r="B27" s="226" t="s">
        <v>55</v>
      </c>
      <c r="C27" s="220"/>
      <c r="D27" s="221"/>
      <c r="E27" s="36"/>
      <c r="F27" s="37"/>
      <c r="G27" s="36"/>
      <c r="H27" s="37"/>
      <c r="I27" s="37"/>
      <c r="J27" s="37"/>
    </row>
    <row r="28" spans="1:10" s="93" customFormat="1" x14ac:dyDescent="0.25">
      <c r="A28" s="231" t="s">
        <v>30</v>
      </c>
      <c r="B28" s="227"/>
      <c r="C28" s="222"/>
      <c r="D28" s="216"/>
      <c r="E28" s="59"/>
      <c r="F28" s="38"/>
      <c r="G28" s="59"/>
      <c r="H28" s="38"/>
      <c r="I28" s="38"/>
      <c r="J28" s="38"/>
    </row>
    <row r="29" spans="1:10" s="93" customFormat="1" ht="24.75" customHeight="1" x14ac:dyDescent="0.25">
      <c r="A29" s="236" t="s">
        <v>35</v>
      </c>
      <c r="B29" s="229" t="s">
        <v>56</v>
      </c>
      <c r="C29" s="217" t="s">
        <v>65</v>
      </c>
      <c r="D29" s="249">
        <f>D31+D32</f>
        <v>0</v>
      </c>
      <c r="E29" s="64" t="s">
        <v>65</v>
      </c>
      <c r="F29" s="39"/>
      <c r="G29" s="64" t="s">
        <v>65</v>
      </c>
      <c r="H29" s="39"/>
      <c r="I29" s="39" t="s">
        <v>65</v>
      </c>
      <c r="J29" s="39"/>
    </row>
    <row r="30" spans="1:10" s="93" customFormat="1" x14ac:dyDescent="0.25">
      <c r="A30" s="234" t="s">
        <v>21</v>
      </c>
      <c r="B30" s="228"/>
      <c r="C30" s="215"/>
      <c r="D30" s="216"/>
      <c r="E30" s="59"/>
      <c r="F30" s="38"/>
      <c r="G30" s="59"/>
      <c r="H30" s="38"/>
      <c r="I30" s="38"/>
      <c r="J30" s="38"/>
    </row>
    <row r="31" spans="1:10" s="93" customFormat="1" x14ac:dyDescent="0.25">
      <c r="A31" s="248" t="s">
        <v>33</v>
      </c>
      <c r="B31" s="250" t="s">
        <v>57</v>
      </c>
      <c r="C31" s="217" t="s">
        <v>65</v>
      </c>
      <c r="D31" s="218"/>
      <c r="E31" s="64" t="s">
        <v>65</v>
      </c>
      <c r="F31" s="39"/>
      <c r="G31" s="64" t="s">
        <v>65</v>
      </c>
      <c r="H31" s="39"/>
      <c r="I31" s="39" t="s">
        <v>65</v>
      </c>
      <c r="J31" s="39"/>
    </row>
    <row r="32" spans="1:10" s="93" customFormat="1" ht="16.5" customHeight="1" x14ac:dyDescent="0.25">
      <c r="A32" s="251" t="s">
        <v>34</v>
      </c>
      <c r="B32" s="252" t="s">
        <v>58</v>
      </c>
      <c r="C32" s="246" t="s">
        <v>65</v>
      </c>
      <c r="D32" s="253"/>
      <c r="E32" s="63" t="s">
        <v>65</v>
      </c>
      <c r="F32" s="40"/>
      <c r="G32" s="63" t="s">
        <v>65</v>
      </c>
      <c r="H32" s="40"/>
      <c r="I32" s="40" t="s">
        <v>65</v>
      </c>
      <c r="J32" s="40"/>
    </row>
    <row r="33" spans="1:10" s="93" customFormat="1" ht="15.75" customHeight="1" x14ac:dyDescent="0.25">
      <c r="A33" s="244" t="s">
        <v>36</v>
      </c>
      <c r="B33" s="245" t="s">
        <v>59</v>
      </c>
      <c r="C33" s="246" t="s">
        <v>65</v>
      </c>
      <c r="D33" s="253"/>
      <c r="E33" s="63" t="s">
        <v>65</v>
      </c>
      <c r="F33" s="40"/>
      <c r="G33" s="63" t="s">
        <v>65</v>
      </c>
      <c r="H33" s="40"/>
      <c r="I33" s="40" t="s">
        <v>65</v>
      </c>
      <c r="J33" s="40"/>
    </row>
    <row r="34" spans="1:10" s="93" customFormat="1" ht="14.25" customHeight="1" thickBot="1" x14ac:dyDescent="0.3">
      <c r="A34" s="233" t="s">
        <v>37</v>
      </c>
      <c r="B34" s="227" t="s">
        <v>60</v>
      </c>
      <c r="C34" s="215" t="s">
        <v>65</v>
      </c>
      <c r="D34" s="219"/>
      <c r="E34" s="59" t="s">
        <v>65</v>
      </c>
      <c r="F34" s="38"/>
      <c r="G34" s="59" t="s">
        <v>65</v>
      </c>
      <c r="H34" s="38"/>
      <c r="I34" s="38" t="s">
        <v>65</v>
      </c>
      <c r="J34" s="38"/>
    </row>
    <row r="35" spans="1:10" s="93" customFormat="1" ht="34.5" customHeight="1" thickBot="1" x14ac:dyDescent="0.25">
      <c r="A35" s="230" t="s">
        <v>68</v>
      </c>
      <c r="B35" s="226" t="s">
        <v>61</v>
      </c>
      <c r="C35" s="254">
        <f>C19+C20+C27</f>
        <v>0</v>
      </c>
      <c r="D35" s="213">
        <f>D19+D20+D27</f>
        <v>0</v>
      </c>
      <c r="E35" s="36"/>
      <c r="F35" s="37"/>
      <c r="G35" s="36"/>
      <c r="H35" s="37"/>
      <c r="I35" s="37"/>
      <c r="J35" s="37"/>
    </row>
    <row r="36" spans="1:10" ht="5.25" customHeight="1" x14ac:dyDescent="0.25"/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11811023622047245" right="0.19685039370078741" top="0.55118110236220474" bottom="0.19685039370078741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zoomScale="75" zoomScaleNormal="100" zoomScaleSheetLayoutView="75" workbookViewId="0">
      <selection activeCell="J14" sqref="J14"/>
    </sheetView>
  </sheetViews>
  <sheetFormatPr defaultRowHeight="15" x14ac:dyDescent="0.25"/>
  <cols>
    <col min="1" max="1" width="47.85546875" customWidth="1"/>
    <col min="2" max="2" width="6.7109375" customWidth="1"/>
    <col min="3" max="3" width="14.42578125" customWidth="1"/>
    <col min="4" max="4" width="12.42578125" customWidth="1"/>
    <col min="5" max="5" width="10.8554687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2.28515625" customWidth="1"/>
    <col min="14" max="14" width="9.5703125" customWidth="1"/>
  </cols>
  <sheetData>
    <row r="1" spans="1:191" x14ac:dyDescent="0.25">
      <c r="M1" s="296" t="s">
        <v>101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1" t="s">
        <v>62</v>
      </c>
      <c r="D4" s="291"/>
      <c r="E4" s="291"/>
      <c r="F4" s="298" t="s">
        <v>100</v>
      </c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65.25" customHeight="1" thickBot="1" x14ac:dyDescent="0.3">
      <c r="A5" s="293"/>
      <c r="B5" s="297"/>
      <c r="C5" s="291"/>
      <c r="D5" s="291"/>
      <c r="E5" s="291"/>
      <c r="F5" s="293" t="s">
        <v>128</v>
      </c>
      <c r="G5" s="293"/>
      <c r="H5" s="293"/>
      <c r="I5" s="293" t="s">
        <v>165</v>
      </c>
      <c r="J5" s="293"/>
      <c r="K5" s="293"/>
      <c r="L5" s="293" t="s">
        <v>127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69.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M7" s="171">
        <v>13</v>
      </c>
      <c r="N7" s="171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29.25" customHeight="1" thickBot="1" x14ac:dyDescent="0.3">
      <c r="A8" s="34" t="s">
        <v>74</v>
      </c>
      <c r="B8" s="35" t="s">
        <v>75</v>
      </c>
      <c r="C8" s="164">
        <f>F8+'Численность 4'!I8+'Численность 4'!L8+'Численность 5'!C8+'Численность 5'!F8+'Численность 5'!I8+'Численность 5'!L8+'Численность 6'!C8</f>
        <v>5</v>
      </c>
      <c r="D8" s="164">
        <f>G8+'Численность 4'!J8+'Численность 4'!M8+'Численность 5'!D8+'Численность 5'!G8+'Численность 5'!J8+'Численность 5'!M8+'Численность 6'!D8</f>
        <v>5</v>
      </c>
      <c r="E8" s="165">
        <f>H8+'Численность 4'!K8+'Численность 4'!N8+'Численность 5'!E8+'Численность 5'!H8+'Численность 5'!K8+'Численность 5'!N8+'Численность 6'!E8</f>
        <v>5</v>
      </c>
      <c r="F8" s="164">
        <f>I8+L8+'ЧИСЛЕННОСТЬ 1'!L8+'Численность 2'!I8+'Численность 4'!F8</f>
        <v>5</v>
      </c>
      <c r="G8" s="164">
        <f>J8+M8+'ЧИСЛЕННОСТЬ 1'!M8+'Численность 2'!J8+'Численность 4'!G8</f>
        <v>5</v>
      </c>
      <c r="H8" s="165">
        <f>K8+N8+'ЧИСЛЕННОСТЬ 1'!N8+'Численность 2'!K8+'Численность 4'!H8</f>
        <v>5</v>
      </c>
      <c r="I8" s="164">
        <v>5</v>
      </c>
      <c r="J8" s="164">
        <v>5</v>
      </c>
      <c r="K8" s="165">
        <v>5</v>
      </c>
      <c r="L8" s="164">
        <f>'ЧИСЛЕННОСТЬ 1'!C8+'ЧИСЛЕННОСТЬ 1'!F8+'ЧИСЛЕННОСТЬ 1'!I8</f>
        <v>0</v>
      </c>
      <c r="M8" s="164">
        <f>'ЧИСЛЕННОСТЬ 1'!D8+'ЧИСЛЕННОСТЬ 1'!G8+'ЧИСЛЕННОСТЬ 1'!J8</f>
        <v>0</v>
      </c>
      <c r="N8" s="165">
        <f>'ЧИСЛЕННОСТЬ 1'!E8+'ЧИСЛЕННОСТЬ 1'!H8+'ЧИСЛЕННОСТЬ 1'!K8</f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f>F9+'Численность 4'!I9+'Численность 4'!L9+'Численность 5'!C9+'Численность 5'!F9+'Численность 5'!I9+'Численность 5'!L9+'Численность 6'!C9</f>
        <v>33</v>
      </c>
      <c r="D9" s="154">
        <f>G9+'Численность 4'!J9+'Численность 4'!M9+'Численность 5'!D9+'Численность 5'!G9+'Численность 5'!J9+'Численность 5'!M9+'Численность 6'!D9</f>
        <v>30</v>
      </c>
      <c r="E9" s="155">
        <f>H9+'Численность 4'!K9+'Численность 4'!N9+'Численность 5'!E9+'Численность 5'!H9+'Численность 5'!K9+'Численность 5'!N9+'Численность 6'!E9</f>
        <v>30</v>
      </c>
      <c r="F9" s="154">
        <f>I9+L9+'ЧИСЛЕННОСТЬ 1'!L9+'Численность 2'!I9+'Численность 4'!F9</f>
        <v>33</v>
      </c>
      <c r="G9" s="154">
        <f>J9+M9+'ЧИСЛЕННОСТЬ 1'!M9+'Численность 2'!J9+'Численность 4'!G9</f>
        <v>30</v>
      </c>
      <c r="H9" s="155">
        <f>K9+N9+'ЧИСЛЕННОСТЬ 1'!N9+'Численность 2'!K9+'Численность 4'!H9</f>
        <v>30</v>
      </c>
      <c r="I9" s="154"/>
      <c r="J9" s="154"/>
      <c r="K9" s="155"/>
      <c r="L9" s="154">
        <f>'ЧИСЛЕННОСТЬ 1'!C9+'ЧИСЛЕННОСТЬ 1'!F9+'ЧИСЛЕННОСТЬ 1'!I9</f>
        <v>1</v>
      </c>
      <c r="M9" s="154">
        <f>'ЧИСЛЕННОСТЬ 1'!D9+'ЧИСЛЕННОСТЬ 1'!G9+'ЧИСЛЕННОСТЬ 1'!J9</f>
        <v>1</v>
      </c>
      <c r="N9" s="155">
        <f>'ЧИСЛЕННОСТЬ 1'!E9+'ЧИСЛЕННОСТЬ 1'!H9+'ЧИСЛЕННОСТЬ 1'!K9</f>
        <v>1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>
        <f>I10+L10+'ЧИСЛЕННОСТЬ 1'!L10+'Численность 2'!I10+'Численность 4'!F10</f>
        <v>0</v>
      </c>
      <c r="G10" s="178">
        <f>J10+M10+'ЧИСЛЕННОСТЬ 1'!M10+'Численность 2'!J10+'Численность 4'!G10</f>
        <v>0</v>
      </c>
      <c r="H10" s="179">
        <f>K10+N10+'ЧИСЛЕННОСТЬ 1'!N10+'Численность 2'!K10+'Численность 4'!H10</f>
        <v>0</v>
      </c>
      <c r="I10" s="177"/>
      <c r="J10" s="178"/>
      <c r="K10" s="179"/>
      <c r="L10" s="177">
        <f>'ЧИСЛЕННОСТЬ 1'!C10+'ЧИСЛЕННОСТЬ 1'!F10+'ЧИСЛЕННОСТЬ 1'!I10</f>
        <v>0</v>
      </c>
      <c r="M10" s="178">
        <f>'ЧИСЛЕННОСТЬ 1'!D10+'ЧИСЛЕННОСТЬ 1'!G10+'ЧИСЛЕННОСТЬ 1'!J10</f>
        <v>0</v>
      </c>
      <c r="N10" s="179">
        <f>'ЧИСЛЕННОСТЬ 1'!E10+'ЧИСЛЕННОСТЬ 1'!H10+'ЧИСЛЕННОСТЬ 1'!K10</f>
        <v>0</v>
      </c>
    </row>
    <row r="11" spans="1:191" ht="15.75" x14ac:dyDescent="0.25">
      <c r="A11" s="52" t="s">
        <v>80</v>
      </c>
      <c r="B11" s="30" t="s">
        <v>79</v>
      </c>
      <c r="C11" s="189">
        <f>F11+'Численность 4'!I11+'Численность 4'!L11+'Численность 5'!C11+'Численность 5'!F11+'Численность 5'!I11+'Численность 5'!L11+'Численность 6'!C11</f>
        <v>0</v>
      </c>
      <c r="D11" s="190">
        <f>G11+'Численность 4'!J11+'Численность 4'!M11+'Численность 5'!D11+'Численность 5'!G11+'Численность 5'!J11+'Численность 5'!M11+'Численность 6'!D11</f>
        <v>0</v>
      </c>
      <c r="E11" s="191">
        <f>H11+'Численность 4'!K11+'Численность 4'!N11+'Численность 5'!E11+'Численность 5'!H11+'Численность 5'!K11+'Численность 5'!N11+'Численность 6'!E11</f>
        <v>0</v>
      </c>
      <c r="F11" s="189">
        <f>I11+L11+'ЧИСЛЕННОСТЬ 1'!L11+'Численность 2'!I11+'Численность 4'!F11</f>
        <v>0</v>
      </c>
      <c r="G11" s="190">
        <f>J11+M11+'ЧИСЛЕННОСТЬ 1'!M11+'Численность 2'!J11+'Численность 4'!G11</f>
        <v>0</v>
      </c>
      <c r="H11" s="191">
        <f>K11+N11+'ЧИСЛЕННОСТЬ 1'!N11+'Численность 2'!K11+'Численность 4'!H11</f>
        <v>0</v>
      </c>
      <c r="I11" s="189"/>
      <c r="J11" s="190"/>
      <c r="K11" s="191"/>
      <c r="L11" s="189">
        <f>'ЧИСЛЕННОСТЬ 1'!C11+'ЧИСЛЕННОСТЬ 1'!F11+'ЧИСЛЕННОСТЬ 1'!I11</f>
        <v>0</v>
      </c>
      <c r="M11" s="190">
        <f>'ЧИСЛЕННОСТЬ 1'!D11+'ЧИСЛЕННОСТЬ 1'!G11+'ЧИСЛЕННОСТЬ 1'!J11</f>
        <v>0</v>
      </c>
      <c r="N11" s="191">
        <f>'ЧИСЛЕННОСТЬ 1'!E11+'ЧИСЛЕННОСТЬ 1'!H11+'ЧИСЛЕННОСТЬ 1'!K11</f>
        <v>0</v>
      </c>
    </row>
    <row r="12" spans="1:191" ht="15.75" x14ac:dyDescent="0.25">
      <c r="A12" s="22" t="s">
        <v>81</v>
      </c>
      <c r="B12" s="32" t="s">
        <v>82</v>
      </c>
      <c r="C12" s="195">
        <f>F12+'Численность 4'!I12+'Численность 4'!L12+'Численность 5'!C12+'Численность 5'!F12+'Численность 5'!I12+'Численность 5'!L12+'Численность 6'!C12</f>
        <v>0</v>
      </c>
      <c r="D12" s="196">
        <f>G12+'Численность 4'!J12+'Численность 4'!M12+'Численность 5'!D12+'Численность 5'!G12+'Численность 5'!J12+'Численность 5'!M12+'Численность 6'!D12</f>
        <v>0</v>
      </c>
      <c r="E12" s="197">
        <f>H12+'Численность 4'!K12+'Численность 4'!N12+'Численность 5'!E12+'Численность 5'!H12+'Численность 5'!K12+'Численность 5'!N12+'Численность 6'!E12</f>
        <v>0</v>
      </c>
      <c r="F12" s="195">
        <f>I12+L12+'ЧИСЛЕННОСТЬ 1'!L12+'Численность 2'!I12+'Численность 4'!F12</f>
        <v>0</v>
      </c>
      <c r="G12" s="196">
        <f>J12+M12+'ЧИСЛЕННОСТЬ 1'!M12+'Численность 2'!J12+'Численность 4'!G12</f>
        <v>0</v>
      </c>
      <c r="H12" s="197">
        <f>K12+N12+'ЧИСЛЕННОСТЬ 1'!N12+'Численность 2'!K12+'Численность 4'!H12</f>
        <v>0</v>
      </c>
      <c r="I12" s="195"/>
      <c r="J12" s="196"/>
      <c r="K12" s="197"/>
      <c r="L12" s="195">
        <f>'ЧИСЛЕННОСТЬ 1'!C12+'ЧИСЛЕННОСТЬ 1'!F12+'ЧИСЛЕННОСТЬ 1'!I12</f>
        <v>0</v>
      </c>
      <c r="M12" s="196">
        <f>'ЧИСЛЕННОСТЬ 1'!D12+'ЧИСЛЕННОСТЬ 1'!G12+'ЧИСЛЕННОСТЬ 1'!J12</f>
        <v>0</v>
      </c>
      <c r="N12" s="197">
        <f>'ЧИСЛЕННОСТЬ 1'!E12+'ЧИСЛЕННОСТЬ 1'!H12+'ЧИСЛЕННОСТЬ 1'!K12</f>
        <v>0</v>
      </c>
    </row>
    <row r="13" spans="1:191" ht="15.75" x14ac:dyDescent="0.25">
      <c r="A13" s="22" t="s">
        <v>83</v>
      </c>
      <c r="B13" s="32" t="s">
        <v>84</v>
      </c>
      <c r="C13" s="195">
        <f>F13+'Численность 4'!I13+'Численность 4'!L13+'Численность 5'!C13+'Численность 5'!F13+'Численность 5'!I13+'Численность 5'!L13+'Численность 6'!C13</f>
        <v>0</v>
      </c>
      <c r="D13" s="196">
        <f>G13+'Численность 4'!J13+'Численность 4'!M13+'Численность 5'!D13+'Численность 5'!G13+'Численность 5'!J13+'Численность 5'!M13+'Численность 6'!D13</f>
        <v>0</v>
      </c>
      <c r="E13" s="197">
        <f>H13+'Численность 4'!K13+'Численность 4'!N13+'Численность 5'!E13+'Численность 5'!H13+'Численность 5'!K13+'Численность 5'!N13+'Численность 6'!E13</f>
        <v>0</v>
      </c>
      <c r="F13" s="195">
        <f>I13+L13+'ЧИСЛЕННОСТЬ 1'!L13+'Численность 2'!I13+'Численность 4'!F13</f>
        <v>0</v>
      </c>
      <c r="G13" s="196">
        <f>J13+M13+'ЧИСЛЕННОСТЬ 1'!M13+'Численность 2'!J13+'Численность 4'!G13</f>
        <v>0</v>
      </c>
      <c r="H13" s="197">
        <f>K13+N13+'ЧИСЛЕННОСТЬ 1'!N13+'Численность 2'!K13+'Численность 4'!H13</f>
        <v>0</v>
      </c>
      <c r="I13" s="195"/>
      <c r="J13" s="196"/>
      <c r="K13" s="197"/>
      <c r="L13" s="195">
        <f>'ЧИСЛЕННОСТЬ 1'!C13+'ЧИСЛЕННОСТЬ 1'!F13+'ЧИСЛЕННОСТЬ 1'!I13</f>
        <v>0</v>
      </c>
      <c r="M13" s="196">
        <f>'ЧИСЛЕННОСТЬ 1'!D13+'ЧИСЛЕННОСТЬ 1'!G13+'ЧИСЛЕННОСТЬ 1'!J13</f>
        <v>0</v>
      </c>
      <c r="N13" s="197">
        <f>'ЧИСЛЕННОСТЬ 1'!E13+'ЧИСЛЕННОСТЬ 1'!H13+'ЧИСЛЕННОСТЬ 1'!K13</f>
        <v>0</v>
      </c>
    </row>
    <row r="14" spans="1:191" ht="15.75" x14ac:dyDescent="0.25">
      <c r="A14" s="22" t="s">
        <v>85</v>
      </c>
      <c r="B14" s="32" t="s">
        <v>86</v>
      </c>
      <c r="C14" s="195">
        <f>F14+'Численность 4'!I14+'Численность 4'!L14+'Численность 5'!C14+'Численность 5'!F14+'Численность 5'!I14+'Численность 5'!L14+'Численность 6'!C14</f>
        <v>0</v>
      </c>
      <c r="D14" s="196">
        <f>G14+'Численность 4'!J14+'Численность 4'!M14+'Численность 5'!D14+'Численность 5'!G14+'Численность 5'!J14+'Численность 5'!M14+'Численность 6'!D14</f>
        <v>0</v>
      </c>
      <c r="E14" s="197">
        <f>H14+'Численность 4'!K14+'Численность 4'!N14+'Численность 5'!E14+'Численность 5'!H14+'Численность 5'!K14+'Численность 5'!N14+'Численность 6'!E14</f>
        <v>0</v>
      </c>
      <c r="F14" s="195">
        <f>I14+L14+'ЧИСЛЕННОСТЬ 1'!L14+'Численность 2'!I14+'Численность 4'!F14</f>
        <v>0</v>
      </c>
      <c r="G14" s="196">
        <f>J14+M14+'ЧИСЛЕННОСТЬ 1'!M14+'Численность 2'!J14+'Численность 4'!G14</f>
        <v>0</v>
      </c>
      <c r="H14" s="197">
        <f>K14+N14+'ЧИСЛЕННОСТЬ 1'!N14+'Численность 2'!K14+'Численность 4'!H14</f>
        <v>0</v>
      </c>
      <c r="I14" s="195"/>
      <c r="J14" s="196"/>
      <c r="K14" s="197"/>
      <c r="L14" s="195">
        <f>'ЧИСЛЕННОСТЬ 1'!C14+'ЧИСЛЕННОСТЬ 1'!F14+'ЧИСЛЕННОСТЬ 1'!I14</f>
        <v>0</v>
      </c>
      <c r="M14" s="196">
        <f>'ЧИСЛЕННОСТЬ 1'!D14+'ЧИСЛЕННОСТЬ 1'!G14+'ЧИСЛЕННОСТЬ 1'!J14</f>
        <v>0</v>
      </c>
      <c r="N14" s="197">
        <f>'ЧИСЛЕННОСТЬ 1'!E14+'ЧИСЛЕННОСТЬ 1'!H14+'ЧИСЛЕННОСТЬ 1'!K14</f>
        <v>0</v>
      </c>
    </row>
    <row r="15" spans="1:191" ht="16.5" thickBot="1" x14ac:dyDescent="0.3">
      <c r="A15" s="180" t="s">
        <v>87</v>
      </c>
      <c r="B15" s="33" t="s">
        <v>88</v>
      </c>
      <c r="C15" s="201">
        <f>F15+'Численность 4'!I15+'Численность 4'!L15+'Численность 5'!C15+'Численность 5'!F15+'Численность 5'!I15+'Численность 5'!L15+'Численность 6'!C15</f>
        <v>0</v>
      </c>
      <c r="D15" s="202">
        <f>G15+'Численность 4'!J15+'Численность 4'!M15+'Численность 5'!D15+'Численность 5'!G15+'Численность 5'!J15+'Численность 5'!M15+'Численность 6'!D15</f>
        <v>0</v>
      </c>
      <c r="E15" s="203">
        <f>H15+'Численность 4'!K15+'Численность 4'!N15+'Численность 5'!E15+'Численность 5'!H15+'Численность 5'!K15+'Численность 5'!N15+'Численность 6'!E15</f>
        <v>0</v>
      </c>
      <c r="F15" s="201">
        <f>I15+L15+'ЧИСЛЕННОСТЬ 1'!L15+'Численность 2'!I15+'Численность 4'!F15</f>
        <v>0</v>
      </c>
      <c r="G15" s="202">
        <f>J15+M15+'ЧИСЛЕННОСТЬ 1'!M15+'Численность 2'!J15+'Численность 4'!G15</f>
        <v>0</v>
      </c>
      <c r="H15" s="203">
        <f>K15+N15+'ЧИСЛЕННОСТЬ 1'!N15+'Численность 2'!K15+'Численность 4'!H15</f>
        <v>0</v>
      </c>
      <c r="I15" s="201"/>
      <c r="J15" s="202"/>
      <c r="K15" s="203"/>
      <c r="L15" s="201">
        <f>'ЧИСЛЕННОСТЬ 1'!C15+'ЧИСЛЕННОСТЬ 1'!F15+'ЧИСЛЕННОСТЬ 1'!I15</f>
        <v>0</v>
      </c>
      <c r="M15" s="202">
        <f>'ЧИСЛЕННОСТЬ 1'!D15+'ЧИСЛЕННОСТЬ 1'!G15+'ЧИСЛЕННОСТЬ 1'!J15</f>
        <v>0</v>
      </c>
      <c r="N15" s="203">
        <f>'ЧИСЛЕННОСТЬ 1'!E15+'ЧИСЛЕННОСТЬ 1'!H15+'ЧИСЛЕННОСТЬ 1'!K15</f>
        <v>0</v>
      </c>
    </row>
    <row r="16" spans="1:191" ht="29.25" customHeight="1" thickBot="1" x14ac:dyDescent="0.3">
      <c r="A16" s="34" t="s">
        <v>89</v>
      </c>
      <c r="B16" s="35" t="s">
        <v>90</v>
      </c>
      <c r="C16" s="164">
        <f>F16+'Численность 4'!I16+'Численность 4'!L16+'Численность 5'!C16+'Численность 5'!F16+'Численность 5'!I16+'Численность 5'!L16+'Численность 6'!C16</f>
        <v>32.9</v>
      </c>
      <c r="D16" s="164">
        <f>G16+'Численность 4'!J16+'Численность 4'!M16+'Численность 5'!D16+'Численность 5'!G16+'Численность 5'!J16+'Численность 5'!M16+'Численность 6'!D16</f>
        <v>29.9</v>
      </c>
      <c r="E16" s="164">
        <f>H16+'Численность 4'!K16+'Численность 4'!N16+'Численность 5'!E16+'Численность 5'!H16+'Численность 5'!K16+'Численность 5'!N16+'Численность 6'!E16</f>
        <v>30</v>
      </c>
      <c r="F16" s="164">
        <f>I16+L16+'ЧИСЛЕННОСТЬ 1'!L16+'Численность 2'!I16+'Численность 4'!F16</f>
        <v>25.5</v>
      </c>
      <c r="G16" s="164">
        <f>J16+M16+'ЧИСЛЕННОСТЬ 1'!M16+'Численность 2'!J16+'Численность 4'!G16</f>
        <v>22.5</v>
      </c>
      <c r="H16" s="165">
        <f>K16+N16+'ЧИСЛЕННОСТЬ 1'!N16+'Численность 2'!K16+'Численность 4'!H16</f>
        <v>25</v>
      </c>
      <c r="I16" s="164"/>
      <c r="J16" s="164"/>
      <c r="K16" s="165"/>
      <c r="L16" s="164">
        <f>'ЧИСЛЕННОСТЬ 1'!C16+'ЧИСЛЕННОСТЬ 1'!F16+'ЧИСЛЕННОСТЬ 1'!I16</f>
        <v>0</v>
      </c>
      <c r="M16" s="164">
        <f>'ЧИСЛЕННОСТЬ 1'!D16+'ЧИСЛЕННОСТЬ 1'!G16+'ЧИСЛЕННОСТЬ 1'!J16</f>
        <v>0</v>
      </c>
      <c r="N16" s="165">
        <f>'ЧИСЛЕННОСТЬ 1'!E16+'ЧИСЛЕННОСТЬ 1'!H16+'ЧИСЛЕННОСТЬ 1'!K16</f>
        <v>0</v>
      </c>
    </row>
    <row r="17" spans="1:14" ht="34.5" customHeight="1" thickBot="1" x14ac:dyDescent="0.3">
      <c r="A17" s="34" t="s">
        <v>91</v>
      </c>
      <c r="B17" s="35" t="s">
        <v>92</v>
      </c>
      <c r="C17" s="164">
        <f>F17+'Численность 4'!I17+'Численность 4'!L17+'Численность 5'!C17+'Численность 5'!F17+'Численность 5'!I17+'Численность 5'!L17+'Численность 6'!C17</f>
        <v>20</v>
      </c>
      <c r="D17" s="164">
        <f>G17+'Численность 4'!J17+'Численность 4'!M17+'Численность 5'!D17+'Численность 5'!G17+'Численность 5'!J17+'Численность 5'!M17+'Численность 6'!D17</f>
        <v>15.5</v>
      </c>
      <c r="E17" s="165">
        <f>H17+'Численность 4'!K17+'Численность 4'!N17+'Численность 5'!E17+'Численность 5'!H17+'Численность 5'!K17+'Численность 5'!N17+'Численность 6'!E17</f>
        <v>21</v>
      </c>
      <c r="F17" s="164">
        <f>I17+L17+'ЧИСЛЕННОСТЬ 1'!L17+'Численность 2'!I17+'Численность 4'!F17</f>
        <v>20</v>
      </c>
      <c r="G17" s="164">
        <f>J17+M17+'ЧИСЛЕННОСТЬ 1'!M17+'Численность 2'!J17+'Численность 4'!G17</f>
        <v>15.5</v>
      </c>
      <c r="H17" s="165">
        <f>K17+N17+'ЧИСЛЕННОСТЬ 1'!N17+'Численность 2'!K17+'Численность 4'!H17</f>
        <v>21</v>
      </c>
      <c r="I17" s="164"/>
      <c r="J17" s="164"/>
      <c r="K17" s="165"/>
      <c r="L17" s="164">
        <f>'ЧИСЛЕННОСТЬ 1'!C17+'ЧИСЛЕННОСТЬ 1'!F17+'ЧИСЛЕННОСТЬ 1'!I17</f>
        <v>0</v>
      </c>
      <c r="M17" s="164">
        <f>'ЧИСЛЕННОСТЬ 1'!D17+'ЧИСЛЕННОСТЬ 1'!G17+'ЧИСЛЕННОСТЬ 1'!J17</f>
        <v>0</v>
      </c>
      <c r="N17" s="165">
        <f>'ЧИСЛЕННОСТЬ 1'!E17+'ЧИСЛЕННОСТЬ 1'!H17+'ЧИСЛЕННОСТЬ 1'!K17</f>
        <v>0</v>
      </c>
    </row>
    <row r="18" spans="1:14" ht="50.25" customHeight="1" thickBot="1" x14ac:dyDescent="0.3">
      <c r="A18" s="122" t="s">
        <v>93</v>
      </c>
      <c r="B18" s="123" t="s">
        <v>94</v>
      </c>
      <c r="C18" s="159">
        <f>F18+'Численность 4'!I18+'Численность 4'!L18+'Численность 5'!C18+'Численность 5'!F18+'Численность 5'!I18+'Численность 5'!L18+'Численность 6'!C18</f>
        <v>90.9</v>
      </c>
      <c r="D18" s="159">
        <f>G18+'Численность 4'!J18+'Численность 4'!M18+'Численность 5'!D18+'Численность 5'!G18+'Численность 5'!J18+'Численность 5'!M18+'Численность 6'!D18</f>
        <v>80.400000000000006</v>
      </c>
      <c r="E18" s="173">
        <f>H18+'Численность 4'!K18+'Численность 4'!N18+'Численность 5'!E18+'Численность 5'!H18+'Численность 5'!K18+'Численность 5'!N18+'Численность 6'!E18</f>
        <v>86</v>
      </c>
      <c r="F18" s="159">
        <f>I18+L18+'ЧИСЛЕННОСТЬ 1'!L18+'Численность 2'!I18+'Численность 4'!F18</f>
        <v>83.5</v>
      </c>
      <c r="G18" s="159">
        <f>J18+M18+'ЧИСЛЕННОСТЬ 1'!M18+'Численность 2'!J18+'Численность 4'!G18</f>
        <v>73</v>
      </c>
      <c r="H18" s="173">
        <f>K18+N18+'ЧИСЛЕННОСТЬ 1'!N18+'Численность 2'!K18+'Численность 4'!H18</f>
        <v>81</v>
      </c>
      <c r="I18" s="159">
        <f>I8+I9+I16+I17</f>
        <v>5</v>
      </c>
      <c r="J18" s="159">
        <f t="shared" ref="J18:K18" si="0">J8+J9+J16+J17</f>
        <v>5</v>
      </c>
      <c r="K18" s="173">
        <f t="shared" si="0"/>
        <v>5</v>
      </c>
      <c r="L18" s="159">
        <f>'ЧИСЛЕННОСТЬ 1'!C18+'ЧИСЛЕННОСТЬ 1'!F18+'ЧИСЛЕННОСТЬ 1'!I18</f>
        <v>1</v>
      </c>
      <c r="M18" s="159">
        <f>'ЧИСЛЕННОСТЬ 1'!D18+'ЧИСЛЕННОСТЬ 1'!G18+'ЧИСЛЕННОСТЬ 1'!J18</f>
        <v>1</v>
      </c>
      <c r="N18" s="173">
        <f>'ЧИСЛЕННОСТЬ 1'!E18+'ЧИСЛЕННОСТЬ 1'!H18+'ЧИСЛЕННОСТЬ 1'!K18</f>
        <v>1</v>
      </c>
    </row>
    <row r="19" spans="1:14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x14ac:dyDescent="0.25">
      <c r="A20" s="47" t="s">
        <v>95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x14ac:dyDescent="0.25">
      <c r="A21" s="47" t="s">
        <v>96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mergeCells count="9">
    <mergeCell ref="A3:N3"/>
    <mergeCell ref="M1:N1"/>
    <mergeCell ref="A4:A6"/>
    <mergeCell ref="B4:B6"/>
    <mergeCell ref="C4:E5"/>
    <mergeCell ref="F5:H5"/>
    <mergeCell ref="I5:K5"/>
    <mergeCell ref="L5:N5"/>
    <mergeCell ref="F4:N4"/>
  </mergeCells>
  <pageMargins left="0.31496062992125984" right="0.11811023622047245" top="0.74803149606299213" bottom="0.19685039370078741" header="0.31496062992125984" footer="0.31496062992125984"/>
  <pageSetup paperSize="9" scale="7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zoomScale="60" zoomScaleNormal="100" workbookViewId="0">
      <selection activeCell="G38" sqref="G38"/>
    </sheetView>
  </sheetViews>
  <sheetFormatPr defaultRowHeight="15" x14ac:dyDescent="0.25"/>
  <cols>
    <col min="1" max="1" width="42.42578125" customWidth="1"/>
    <col min="2" max="2" width="6.7109375" customWidth="1"/>
    <col min="3" max="3" width="10" customWidth="1"/>
    <col min="4" max="4" width="9.28515625" customWidth="1"/>
    <col min="5" max="5" width="8.5703125" customWidth="1"/>
    <col min="6" max="6" width="11.140625" customWidth="1"/>
    <col min="8" max="8" width="7.85546875" customWidth="1"/>
    <col min="9" max="9" width="9" customWidth="1"/>
    <col min="10" max="10" width="9.140625" customWidth="1"/>
    <col min="11" max="11" width="7.28515625" customWidth="1"/>
    <col min="12" max="12" width="8.42578125" customWidth="1"/>
    <col min="13" max="13" width="9.28515625" customWidth="1"/>
    <col min="14" max="14" width="7" customWidth="1"/>
  </cols>
  <sheetData>
    <row r="1" spans="1:191" x14ac:dyDescent="0.25">
      <c r="L1" s="391" t="s">
        <v>184</v>
      </c>
      <c r="M1" s="391"/>
      <c r="N1" s="39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12.75" customHeight="1" thickBot="1" x14ac:dyDescent="0.3">
      <c r="A4" s="293" t="s">
        <v>19</v>
      </c>
      <c r="B4" s="297" t="s">
        <v>38</v>
      </c>
      <c r="C4" s="344" t="s">
        <v>100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36" customHeight="1" thickBot="1" x14ac:dyDescent="0.3">
      <c r="A5" s="293"/>
      <c r="B5" s="297"/>
      <c r="C5" s="339" t="s">
        <v>163</v>
      </c>
      <c r="D5" s="293"/>
      <c r="E5" s="293"/>
      <c r="F5" s="293"/>
      <c r="G5" s="293"/>
      <c r="H5" s="293"/>
      <c r="I5" s="293"/>
      <c r="J5" s="293"/>
      <c r="K5" s="293"/>
      <c r="L5" s="347"/>
      <c r="M5" s="347"/>
      <c r="N5" s="347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100.5" customHeight="1" thickBot="1" x14ac:dyDescent="0.3">
      <c r="A6" s="293"/>
      <c r="B6" s="297"/>
      <c r="C6" s="118" t="s">
        <v>97</v>
      </c>
      <c r="D6" s="97" t="s">
        <v>98</v>
      </c>
      <c r="E6" s="97" t="s">
        <v>99</v>
      </c>
      <c r="F6" s="97" t="s">
        <v>97</v>
      </c>
      <c r="G6" s="97" t="s">
        <v>98</v>
      </c>
      <c r="H6" s="97" t="s">
        <v>99</v>
      </c>
      <c r="I6" s="97" t="s">
        <v>97</v>
      </c>
      <c r="J6" s="97" t="s">
        <v>98</v>
      </c>
      <c r="K6" s="97" t="s">
        <v>99</v>
      </c>
      <c r="L6" s="97" t="s">
        <v>97</v>
      </c>
      <c r="M6" s="97" t="s">
        <v>98</v>
      </c>
      <c r="N6" s="97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7.25" customHeight="1" thickBot="1" x14ac:dyDescent="0.3">
      <c r="A7" s="160">
        <v>1</v>
      </c>
      <c r="B7" s="160">
        <v>2</v>
      </c>
      <c r="C7" s="161">
        <v>3</v>
      </c>
      <c r="D7" s="160">
        <v>4</v>
      </c>
      <c r="E7" s="160">
        <v>5</v>
      </c>
      <c r="F7" s="160">
        <v>6</v>
      </c>
      <c r="G7" s="160">
        <v>7</v>
      </c>
      <c r="H7" s="160">
        <v>8</v>
      </c>
      <c r="I7" s="160">
        <v>9</v>
      </c>
      <c r="J7" s="160">
        <v>10</v>
      </c>
      <c r="K7" s="160">
        <v>11</v>
      </c>
      <c r="L7" s="160">
        <v>12</v>
      </c>
      <c r="M7" s="160">
        <v>13</v>
      </c>
      <c r="N7" s="160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23.25" customHeight="1" thickBot="1" x14ac:dyDescent="0.3">
      <c r="A8" s="34" t="s">
        <v>74</v>
      </c>
      <c r="B8" s="35" t="s">
        <v>75</v>
      </c>
      <c r="C8" s="162"/>
      <c r="D8" s="162"/>
      <c r="E8" s="163"/>
      <c r="F8" s="117"/>
      <c r="G8" s="117"/>
      <c r="H8" s="117"/>
      <c r="I8" s="117"/>
      <c r="J8" s="117"/>
      <c r="K8" s="117"/>
      <c r="L8" s="117"/>
      <c r="M8" s="117"/>
      <c r="N8" s="117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24.75" customHeight="1" thickBot="1" x14ac:dyDescent="0.3">
      <c r="A9" s="34" t="s">
        <v>76</v>
      </c>
      <c r="B9" s="35" t="s">
        <v>77</v>
      </c>
      <c r="C9" s="154">
        <f>C11+C12+C13+C14+C15</f>
        <v>0</v>
      </c>
      <c r="D9" s="154">
        <f t="shared" ref="D9:E9" si="0">D11+D12+D13+D14+D15</f>
        <v>0</v>
      </c>
      <c r="E9" s="155">
        <f t="shared" si="0"/>
        <v>0</v>
      </c>
      <c r="F9" s="117"/>
      <c r="G9" s="117"/>
      <c r="H9" s="117"/>
      <c r="I9" s="117"/>
      <c r="J9" s="117"/>
      <c r="K9" s="117"/>
      <c r="L9" s="117"/>
      <c r="M9" s="117"/>
      <c r="N9" s="117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23" t="s">
        <v>78</v>
      </c>
      <c r="B10" s="121"/>
      <c r="C10" s="156"/>
      <c r="D10" s="157"/>
      <c r="E10" s="158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91" ht="15.75" x14ac:dyDescent="0.25">
      <c r="A11" s="52" t="s">
        <v>80</v>
      </c>
      <c r="B11" s="119" t="s">
        <v>79</v>
      </c>
      <c r="C11" s="189"/>
      <c r="D11" s="190"/>
      <c r="E11" s="191"/>
      <c r="F11" s="54"/>
      <c r="G11" s="54"/>
      <c r="H11" s="54"/>
      <c r="I11" s="54"/>
      <c r="J11" s="54"/>
      <c r="K11" s="54"/>
      <c r="L11" s="54"/>
      <c r="M11" s="54"/>
      <c r="N11" s="54"/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53"/>
      <c r="G12" s="53"/>
      <c r="H12" s="53"/>
      <c r="I12" s="53"/>
      <c r="J12" s="53"/>
      <c r="K12" s="53"/>
      <c r="L12" s="53"/>
      <c r="M12" s="53"/>
      <c r="N12" s="53"/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53"/>
      <c r="G13" s="53"/>
      <c r="H13" s="53"/>
      <c r="I13" s="53"/>
      <c r="J13" s="53"/>
      <c r="K13" s="53"/>
      <c r="L13" s="53"/>
      <c r="M13" s="53"/>
      <c r="N13" s="53"/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53"/>
      <c r="G14" s="53"/>
      <c r="H14" s="53"/>
      <c r="I14" s="53"/>
      <c r="J14" s="53"/>
      <c r="K14" s="53"/>
      <c r="L14" s="53"/>
      <c r="M14" s="53"/>
      <c r="N14" s="53"/>
    </row>
    <row r="15" spans="1:191" ht="16.5" thickBot="1" x14ac:dyDescent="0.3">
      <c r="A15" s="87" t="s">
        <v>87</v>
      </c>
      <c r="B15" s="55" t="s">
        <v>88</v>
      </c>
      <c r="C15" s="210"/>
      <c r="D15" s="211"/>
      <c r="E15" s="212"/>
      <c r="F15" s="126"/>
      <c r="G15" s="126"/>
      <c r="H15" s="126"/>
      <c r="I15" s="126"/>
      <c r="J15" s="126"/>
      <c r="K15" s="126"/>
      <c r="L15" s="126"/>
      <c r="M15" s="126"/>
      <c r="N15" s="126"/>
    </row>
    <row r="16" spans="1:191" ht="30.75" customHeight="1" thickBot="1" x14ac:dyDescent="0.3">
      <c r="A16" s="34" t="s">
        <v>89</v>
      </c>
      <c r="B16" s="35" t="s">
        <v>90</v>
      </c>
      <c r="C16" s="164"/>
      <c r="D16" s="164"/>
      <c r="E16" s="16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ht="42.75" customHeight="1" thickBot="1" x14ac:dyDescent="0.3">
      <c r="A17" s="34" t="s">
        <v>91</v>
      </c>
      <c r="B17" s="35" t="s">
        <v>92</v>
      </c>
      <c r="C17" s="164"/>
      <c r="D17" s="164"/>
      <c r="E17" s="16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4" ht="48" customHeight="1" thickBot="1" x14ac:dyDescent="0.3">
      <c r="A18" s="122" t="s">
        <v>93</v>
      </c>
      <c r="B18" s="123" t="s">
        <v>94</v>
      </c>
      <c r="C18" s="159">
        <f>C8+C9+C16+C17</f>
        <v>0</v>
      </c>
      <c r="D18" s="159">
        <f t="shared" ref="D18:E18" si="1">D8+D9+D16+D17</f>
        <v>0</v>
      </c>
      <c r="E18" s="155">
        <f t="shared" si="1"/>
        <v>0</v>
      </c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 ht="6.75" customHeight="1" x14ac:dyDescent="0.25">
      <c r="A19" s="60"/>
      <c r="B19" s="60"/>
      <c r="C19" s="60"/>
      <c r="D19" s="60"/>
      <c r="E19" s="12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2.5" customHeight="1" x14ac:dyDescent="0.25">
      <c r="A20" s="348" t="s">
        <v>95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sheetProtection sheet="1" objects="1" scenarios="1"/>
  <mergeCells count="10">
    <mergeCell ref="A20:N20"/>
    <mergeCell ref="L1:N1"/>
    <mergeCell ref="F5:H5"/>
    <mergeCell ref="I5:K5"/>
    <mergeCell ref="L5:N5"/>
    <mergeCell ref="A3:N3"/>
    <mergeCell ref="A4:A6"/>
    <mergeCell ref="B4:B6"/>
    <mergeCell ref="C4:N4"/>
    <mergeCell ref="C5:E5"/>
  </mergeCells>
  <pageMargins left="0.11811023622047245" right="0.11811023622047245" top="0.55118110236220474" bottom="0.15748031496062992" header="0.31496062992125984" footer="0.31496062992125984"/>
  <pageSetup paperSize="9" scale="9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40"/>
  <sheetViews>
    <sheetView tabSelected="1" view="pageBreakPreview" topLeftCell="A22" zoomScaleNormal="100" zoomScaleSheetLayoutView="100" workbookViewId="0">
      <selection activeCell="D37" sqref="D37"/>
    </sheetView>
  </sheetViews>
  <sheetFormatPr defaultRowHeight="15" x14ac:dyDescent="0.25"/>
  <cols>
    <col min="1" max="1" width="61.28515625" customWidth="1"/>
    <col min="2" max="2" width="6.5703125" customWidth="1"/>
    <col min="3" max="3" width="16.42578125" customWidth="1"/>
    <col min="4" max="4" width="13.5703125" customWidth="1"/>
    <col min="5" max="5" width="15" customWidth="1"/>
    <col min="6" max="6" width="13.42578125" customWidth="1"/>
    <col min="7" max="7" width="15.140625" customWidth="1"/>
    <col min="8" max="8" width="12.5703125" customWidth="1"/>
    <col min="9" max="9" width="14.140625" customWidth="1"/>
    <col min="10" max="10" width="12.42578125" customWidth="1"/>
    <col min="11" max="117" width="9.140625" style="15"/>
  </cols>
  <sheetData>
    <row r="1" spans="1:177" x14ac:dyDescent="0.25">
      <c r="J1" s="58" t="s">
        <v>227</v>
      </c>
    </row>
    <row r="2" spans="1:177" hidden="1" x14ac:dyDescent="0.25"/>
    <row r="3" spans="1:177" ht="20.25" customHeight="1" thickBot="1" x14ac:dyDescent="0.3">
      <c r="A3" s="406" t="s">
        <v>164</v>
      </c>
      <c r="B3" s="406"/>
      <c r="C3" s="406"/>
      <c r="D3" s="406"/>
      <c r="E3" s="406"/>
      <c r="F3" s="406"/>
      <c r="G3" s="406"/>
      <c r="H3" s="406"/>
      <c r="I3" s="406"/>
      <c r="J3" s="406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</row>
    <row r="4" spans="1:177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</row>
    <row r="5" spans="1:177" ht="31.5" customHeight="1" thickBot="1" x14ac:dyDescent="0.3">
      <c r="A5" s="291"/>
      <c r="B5" s="293"/>
      <c r="C5" s="293" t="s">
        <v>162</v>
      </c>
      <c r="D5" s="293"/>
      <c r="E5" s="293"/>
      <c r="F5" s="293"/>
      <c r="G5" s="293"/>
      <c r="H5" s="293"/>
      <c r="I5" s="347"/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177" ht="15.75" thickBot="1" x14ac:dyDescent="0.3">
      <c r="A6" s="76">
        <v>1</v>
      </c>
      <c r="B6" s="72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177" ht="27.75" customHeight="1" thickBot="1" x14ac:dyDescent="0.3">
      <c r="A7" s="101" t="s">
        <v>104</v>
      </c>
      <c r="B7" s="102">
        <v>300</v>
      </c>
      <c r="C7" s="367"/>
      <c r="D7" s="368"/>
      <c r="E7" s="404"/>
      <c r="F7" s="405"/>
      <c r="G7" s="404"/>
      <c r="H7" s="405"/>
      <c r="I7" s="404"/>
      <c r="J7" s="405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177" ht="35.25" customHeight="1" thickBot="1" x14ac:dyDescent="0.3">
      <c r="A8" s="90" t="s">
        <v>105</v>
      </c>
      <c r="B8" s="91">
        <v>400</v>
      </c>
      <c r="C8" s="311">
        <f>C10+C11+C12+C13+C14</f>
        <v>0</v>
      </c>
      <c r="D8" s="312"/>
      <c r="E8" s="400"/>
      <c r="F8" s="401"/>
      <c r="G8" s="400"/>
      <c r="H8" s="401"/>
      <c r="I8" s="400"/>
      <c r="J8" s="401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</row>
    <row r="9" spans="1:177" ht="15.75" x14ac:dyDescent="0.25">
      <c r="A9" s="89" t="s">
        <v>78</v>
      </c>
      <c r="B9" s="92"/>
      <c r="C9" s="320"/>
      <c r="D9" s="362"/>
      <c r="E9" s="402"/>
      <c r="F9" s="403"/>
      <c r="G9" s="402"/>
      <c r="H9" s="403"/>
      <c r="I9" s="402"/>
      <c r="J9" s="403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177" ht="15.75" x14ac:dyDescent="0.25">
      <c r="A10" s="66" t="s">
        <v>80</v>
      </c>
      <c r="B10" s="68" t="s">
        <v>106</v>
      </c>
      <c r="C10" s="322"/>
      <c r="D10" s="357"/>
      <c r="E10" s="398"/>
      <c r="F10" s="399"/>
      <c r="G10" s="398"/>
      <c r="H10" s="399"/>
      <c r="I10" s="398"/>
      <c r="J10" s="399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</row>
    <row r="11" spans="1:177" ht="15.75" x14ac:dyDescent="0.25">
      <c r="A11" s="57" t="s">
        <v>81</v>
      </c>
      <c r="B11" s="70" t="s">
        <v>107</v>
      </c>
      <c r="C11" s="305"/>
      <c r="D11" s="352"/>
      <c r="E11" s="396"/>
      <c r="F11" s="397"/>
      <c r="G11" s="396"/>
      <c r="H11" s="397"/>
      <c r="I11" s="396"/>
      <c r="J11" s="397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</row>
    <row r="12" spans="1:177" ht="15.75" x14ac:dyDescent="0.25">
      <c r="A12" s="57" t="s">
        <v>83</v>
      </c>
      <c r="B12" s="70" t="s">
        <v>108</v>
      </c>
      <c r="C12" s="305"/>
      <c r="D12" s="352"/>
      <c r="E12" s="396"/>
      <c r="F12" s="397"/>
      <c r="G12" s="396"/>
      <c r="H12" s="397"/>
      <c r="I12" s="396"/>
      <c r="J12" s="397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</row>
    <row r="13" spans="1:177" ht="15.75" x14ac:dyDescent="0.25">
      <c r="A13" s="57" t="s">
        <v>85</v>
      </c>
      <c r="B13" s="70" t="s">
        <v>109</v>
      </c>
      <c r="C13" s="305"/>
      <c r="D13" s="352"/>
      <c r="E13" s="396"/>
      <c r="F13" s="397"/>
      <c r="G13" s="396"/>
      <c r="H13" s="397"/>
      <c r="I13" s="396"/>
      <c r="J13" s="397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</row>
    <row r="14" spans="1:177" ht="16.5" thickBot="1" x14ac:dyDescent="0.3">
      <c r="A14" s="67" t="s">
        <v>87</v>
      </c>
      <c r="B14" s="71" t="s">
        <v>110</v>
      </c>
      <c r="C14" s="307"/>
      <c r="D14" s="349"/>
      <c r="E14" s="394"/>
      <c r="F14" s="395"/>
      <c r="G14" s="394"/>
      <c r="H14" s="395"/>
      <c r="I14" s="394"/>
      <c r="J14" s="39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</row>
    <row r="15" spans="1:177" ht="6" customHeight="1" x14ac:dyDescent="0.25"/>
    <row r="16" spans="1:177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</row>
    <row r="17" spans="1:136" ht="24.7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</row>
    <row r="18" spans="1:136" ht="33" customHeight="1" thickBot="1" x14ac:dyDescent="0.3">
      <c r="A18" s="291"/>
      <c r="B18" s="293"/>
      <c r="C18" s="293" t="s">
        <v>161</v>
      </c>
      <c r="D18" s="293"/>
      <c r="E18" s="293"/>
      <c r="F18" s="293"/>
      <c r="G18" s="293"/>
      <c r="H18" s="293"/>
      <c r="I18" s="347"/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</row>
    <row r="19" spans="1:136" ht="18.75" customHeight="1" thickBot="1" x14ac:dyDescent="0.3">
      <c r="A19" s="291"/>
      <c r="B19" s="293"/>
      <c r="C19" s="72" t="s">
        <v>124</v>
      </c>
      <c r="D19" s="72" t="s">
        <v>125</v>
      </c>
      <c r="E19" s="72" t="s">
        <v>124</v>
      </c>
      <c r="F19" s="72" t="s">
        <v>125</v>
      </c>
      <c r="G19" s="72" t="s">
        <v>124</v>
      </c>
      <c r="H19" s="72" t="s">
        <v>125</v>
      </c>
      <c r="I19" s="72" t="s">
        <v>124</v>
      </c>
      <c r="J19" s="72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</row>
    <row r="20" spans="1:136" ht="14.25" customHeight="1" thickBot="1" x14ac:dyDescent="0.3">
      <c r="A20" s="76">
        <v>1</v>
      </c>
      <c r="B20" s="76">
        <v>2</v>
      </c>
      <c r="C20" s="76">
        <v>3</v>
      </c>
      <c r="D20" s="76">
        <v>4</v>
      </c>
      <c r="E20" s="104">
        <v>5</v>
      </c>
      <c r="F20" s="76">
        <v>6</v>
      </c>
      <c r="G20" s="76">
        <v>7</v>
      </c>
      <c r="H20" s="76">
        <v>8</v>
      </c>
      <c r="I20" s="76">
        <v>9</v>
      </c>
      <c r="J20" s="7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</row>
    <row r="21" spans="1:136" ht="28.5" customHeight="1" thickBot="1" x14ac:dyDescent="0.3">
      <c r="A21" s="79" t="s">
        <v>112</v>
      </c>
      <c r="B21" s="80" t="s">
        <v>113</v>
      </c>
      <c r="C21" s="136"/>
      <c r="D21" s="137"/>
      <c r="E21" s="82"/>
      <c r="F21" s="81"/>
      <c r="G21" s="82"/>
      <c r="H21" s="81"/>
      <c r="I21" s="83"/>
      <c r="J21" s="84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</row>
    <row r="22" spans="1:136" ht="29.25" customHeight="1" thickBot="1" x14ac:dyDescent="0.3">
      <c r="A22" s="79" t="s">
        <v>114</v>
      </c>
      <c r="B22" s="80" t="s">
        <v>115</v>
      </c>
      <c r="C22" s="136"/>
      <c r="D22" s="137"/>
      <c r="E22" s="82"/>
      <c r="F22" s="81"/>
      <c r="G22" s="82"/>
      <c r="H22" s="81"/>
      <c r="I22" s="83"/>
      <c r="J22" s="84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</row>
    <row r="23" spans="1:136" ht="42.75" customHeight="1" thickBot="1" x14ac:dyDescent="0.3">
      <c r="A23" s="79" t="s">
        <v>116</v>
      </c>
      <c r="B23" s="80" t="s">
        <v>117</v>
      </c>
      <c r="C23" s="136"/>
      <c r="D23" s="137"/>
      <c r="E23" s="82"/>
      <c r="F23" s="81"/>
      <c r="G23" s="82"/>
      <c r="H23" s="81"/>
      <c r="I23" s="83"/>
      <c r="J23" s="84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</row>
    <row r="24" spans="1:136" ht="42" customHeight="1" thickBot="1" x14ac:dyDescent="0.3">
      <c r="A24" s="79" t="s">
        <v>118</v>
      </c>
      <c r="B24" s="80" t="s">
        <v>119</v>
      </c>
      <c r="C24" s="136"/>
      <c r="D24" s="137"/>
      <c r="E24" s="82"/>
      <c r="F24" s="81"/>
      <c r="G24" s="82"/>
      <c r="H24" s="81"/>
      <c r="I24" s="83"/>
      <c r="J24" s="8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</row>
    <row r="25" spans="1:136" ht="36.75" customHeight="1" thickBot="1" x14ac:dyDescent="0.3">
      <c r="A25" s="79" t="s">
        <v>120</v>
      </c>
      <c r="B25" s="80" t="s">
        <v>121</v>
      </c>
      <c r="C25" s="136"/>
      <c r="D25" s="137"/>
      <c r="E25" s="82"/>
      <c r="F25" s="81"/>
      <c r="G25" s="82"/>
      <c r="H25" s="81"/>
      <c r="I25" s="83"/>
      <c r="J25" s="84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</row>
    <row r="26" spans="1:136" ht="48" customHeight="1" thickBot="1" x14ac:dyDescent="0.3">
      <c r="A26" s="86" t="s">
        <v>122</v>
      </c>
      <c r="B26" s="80" t="s">
        <v>123</v>
      </c>
      <c r="C26" s="136"/>
      <c r="D26" s="137"/>
      <c r="E26" s="82"/>
      <c r="F26" s="81"/>
      <c r="G26" s="82"/>
      <c r="H26" s="81"/>
      <c r="I26" s="83"/>
      <c r="J26" s="84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</row>
    <row r="27" spans="1:136" ht="3.75" customHeight="1" x14ac:dyDescent="0.25"/>
    <row r="28" spans="1:136" ht="15.75" customHeight="1" x14ac:dyDescent="0.25">
      <c r="A28" s="348" t="s">
        <v>95</v>
      </c>
      <c r="B28" s="348"/>
      <c r="C28" s="348"/>
      <c r="D28" s="348"/>
      <c r="E28" s="348"/>
      <c r="F28" s="348"/>
      <c r="G28" s="348"/>
      <c r="H28" s="348"/>
      <c r="I28" s="348"/>
      <c r="J28" s="34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</row>
    <row r="30" spans="1:136" x14ac:dyDescent="0.25">
      <c r="A30" s="138" t="s">
        <v>241</v>
      </c>
      <c r="B30" s="139"/>
      <c r="C30" s="140"/>
      <c r="D30" s="141" t="s">
        <v>152</v>
      </c>
      <c r="E30" s="392" t="s">
        <v>237</v>
      </c>
      <c r="F30" s="392"/>
      <c r="G30" s="392"/>
      <c r="H30" s="142"/>
      <c r="I30" s="142"/>
      <c r="J30" s="142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W30" s="112"/>
      <c r="X30" s="112"/>
      <c r="Y30" s="112"/>
      <c r="Z30" s="112"/>
      <c r="AA30" s="112"/>
      <c r="AB30" s="112"/>
      <c r="AC30" s="112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11"/>
      <c r="AR30" s="111"/>
      <c r="AS30" s="111"/>
      <c r="AT30" s="111"/>
      <c r="AU30" s="111"/>
      <c r="AV30" s="111"/>
      <c r="AW30" s="111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</row>
    <row r="31" spans="1:136" x14ac:dyDescent="0.25">
      <c r="A31" s="143"/>
      <c r="B31" s="143"/>
      <c r="C31" s="144" t="s">
        <v>153</v>
      </c>
      <c r="D31" s="143"/>
      <c r="E31" s="393" t="s">
        <v>154</v>
      </c>
      <c r="F31" s="393"/>
      <c r="G31" s="393"/>
      <c r="H31" s="143"/>
      <c r="I31" s="143"/>
      <c r="J31" s="143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W31" s="113"/>
      <c r="X31" s="113"/>
      <c r="Y31" s="113"/>
      <c r="Z31" s="113"/>
      <c r="AA31" s="113"/>
      <c r="AB31" s="113"/>
      <c r="AC31" s="113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</row>
    <row r="32" spans="1:136" x14ac:dyDescent="0.25">
      <c r="A32" s="142"/>
      <c r="B32" s="142"/>
      <c r="C32" s="142"/>
      <c r="D32" s="142"/>
      <c r="E32" s="145"/>
      <c r="F32" s="145"/>
      <c r="G32" s="145"/>
      <c r="H32" s="142"/>
      <c r="I32" s="142"/>
      <c r="J32" s="142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W32" s="114"/>
      <c r="X32" s="114"/>
      <c r="Y32" s="114"/>
      <c r="Z32" s="114"/>
      <c r="AA32" s="114"/>
      <c r="AB32" s="114"/>
      <c r="AC32" s="114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</row>
    <row r="33" spans="1:136" x14ac:dyDescent="0.25">
      <c r="A33" s="138" t="s">
        <v>155</v>
      </c>
      <c r="B33" s="139"/>
      <c r="C33" s="140"/>
      <c r="D33" s="142"/>
      <c r="E33" s="392" t="s">
        <v>238</v>
      </c>
      <c r="F33" s="392"/>
      <c r="G33" s="392"/>
      <c r="H33" s="142"/>
      <c r="I33" s="142"/>
      <c r="J33" s="142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W33" s="112"/>
      <c r="X33" s="112"/>
      <c r="Y33" s="112"/>
      <c r="Z33" s="112"/>
      <c r="AA33" s="112"/>
      <c r="AB33" s="112"/>
      <c r="AC33" s="112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</row>
    <row r="34" spans="1:136" x14ac:dyDescent="0.25">
      <c r="A34" s="143"/>
      <c r="B34" s="143"/>
      <c r="C34" s="144" t="s">
        <v>153</v>
      </c>
      <c r="D34" s="143"/>
      <c r="E34" s="393" t="s">
        <v>154</v>
      </c>
      <c r="F34" s="393"/>
      <c r="G34" s="393"/>
      <c r="H34" s="143"/>
      <c r="I34" s="143"/>
      <c r="J34" s="143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W34" s="113"/>
      <c r="X34" s="113"/>
      <c r="Y34" s="113"/>
      <c r="Z34" s="113"/>
      <c r="AA34" s="113"/>
      <c r="AB34" s="113"/>
      <c r="AC34" s="113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</row>
    <row r="35" spans="1:136" x14ac:dyDescent="0.25">
      <c r="A35" s="142"/>
      <c r="B35" s="142"/>
      <c r="C35" s="142"/>
      <c r="D35" s="142"/>
      <c r="E35" s="145"/>
      <c r="F35" s="145"/>
      <c r="G35" s="145"/>
      <c r="H35" s="142"/>
      <c r="I35" s="142"/>
      <c r="J35" s="142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W35" s="114"/>
      <c r="X35" s="114"/>
      <c r="Y35" s="114"/>
      <c r="Z35" s="114"/>
      <c r="AA35" s="114"/>
      <c r="AB35" s="114"/>
      <c r="AC35" s="114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</row>
    <row r="36" spans="1:136" x14ac:dyDescent="0.25">
      <c r="A36" s="138" t="s">
        <v>156</v>
      </c>
      <c r="B36" s="139" t="s">
        <v>242</v>
      </c>
      <c r="C36" s="140"/>
      <c r="D36" s="142"/>
      <c r="E36" s="140"/>
      <c r="F36" s="146"/>
      <c r="G36" s="392" t="s">
        <v>239</v>
      </c>
      <c r="H36" s="392"/>
      <c r="I36" s="146"/>
      <c r="J36" s="147" t="s">
        <v>240</v>
      </c>
      <c r="K36" s="115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W36" s="112"/>
      <c r="X36" s="112"/>
      <c r="Y36" s="112"/>
      <c r="Z36" s="112"/>
      <c r="AA36" s="112"/>
      <c r="AB36" s="112"/>
      <c r="AC36" s="112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10"/>
      <c r="BO36" s="110"/>
      <c r="BP36" s="110"/>
      <c r="BQ36" s="110"/>
      <c r="BR36" s="110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4"/>
      <c r="DM36" s="114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</row>
    <row r="37" spans="1:136" x14ac:dyDescent="0.25">
      <c r="A37" s="143"/>
      <c r="B37" s="143"/>
      <c r="C37" s="144" t="s">
        <v>157</v>
      </c>
      <c r="D37" s="143"/>
      <c r="E37" s="148" t="s">
        <v>153</v>
      </c>
      <c r="F37" s="144"/>
      <c r="G37" s="393" t="s">
        <v>154</v>
      </c>
      <c r="H37" s="393"/>
      <c r="I37" s="144"/>
      <c r="J37" s="149" t="s">
        <v>158</v>
      </c>
      <c r="K37" s="113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W37" s="113"/>
      <c r="X37" s="113"/>
      <c r="Y37" s="113"/>
      <c r="Z37" s="113"/>
      <c r="AA37" s="113"/>
      <c r="AB37" s="113"/>
      <c r="AC37" s="113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6"/>
      <c r="DM37" s="116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</row>
    <row r="38" spans="1:136" x14ac:dyDescent="0.25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9"/>
      <c r="W38" s="109"/>
      <c r="X38" s="109"/>
      <c r="Y38" s="109"/>
      <c r="Z38" s="109"/>
      <c r="AA38" s="109"/>
      <c r="AB38" s="109"/>
      <c r="AC38" s="109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9"/>
      <c r="BT38" s="109"/>
      <c r="BU38" s="109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14"/>
      <c r="DM38" s="114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9"/>
      <c r="EF38" s="109"/>
    </row>
    <row r="39" spans="1:136" x14ac:dyDescent="0.25">
      <c r="A39" s="150" t="s">
        <v>159</v>
      </c>
      <c r="B39" s="151"/>
      <c r="C39" s="139" t="s">
        <v>159</v>
      </c>
      <c r="D39" s="152" t="s">
        <v>160</v>
      </c>
      <c r="E39" s="152"/>
      <c r="F39" s="153"/>
      <c r="G39" s="142"/>
      <c r="H39" s="146"/>
      <c r="I39" s="146"/>
      <c r="J39" s="146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5"/>
      <c r="Z39" s="115"/>
      <c r="AA39" s="115"/>
      <c r="AB39" s="114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</row>
    <row r="40" spans="1:136" x14ac:dyDescent="0.25">
      <c r="A40" s="107"/>
      <c r="B40" s="107"/>
      <c r="C40" s="107"/>
      <c r="D40" s="107"/>
      <c r="E40" s="107"/>
      <c r="F40" s="107"/>
      <c r="G40" s="107"/>
      <c r="H40" s="107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</row>
  </sheetData>
  <sheetProtection sheet="1" objects="1" scenarios="1"/>
  <mergeCells count="59">
    <mergeCell ref="A3:J3"/>
    <mergeCell ref="A4:A5"/>
    <mergeCell ref="B4:B5"/>
    <mergeCell ref="C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I18:J18"/>
    <mergeCell ref="E30:G30"/>
    <mergeCell ref="E31:G31"/>
    <mergeCell ref="A28:J2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  <mergeCell ref="G36:H36"/>
    <mergeCell ref="G37:H37"/>
    <mergeCell ref="E33:G33"/>
    <mergeCell ref="E34:G34"/>
    <mergeCell ref="G18:H18"/>
  </mergeCells>
  <pageMargins left="0.70866141732283472" right="0.11811023622047245" top="0.55118110236220474" bottom="0.15748031496062992" header="0.31496062992125984" footer="0.31496062992125984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E23" sqref="E23"/>
    </sheetView>
  </sheetViews>
  <sheetFormatPr defaultRowHeight="15" x14ac:dyDescent="0.25"/>
  <cols>
    <col min="1" max="1" width="47.42578125" customWidth="1"/>
    <col min="2" max="2" width="6.5703125" customWidth="1"/>
    <col min="3" max="3" width="14.140625" customWidth="1"/>
    <col min="4" max="4" width="12.85546875" customWidth="1"/>
    <col min="5" max="5" width="13.5703125" customWidth="1"/>
    <col min="6" max="6" width="13.28515625" customWidth="1"/>
    <col min="7" max="7" width="15.28515625" customWidth="1"/>
    <col min="8" max="8" width="13" customWidth="1"/>
    <col min="9" max="9" width="15.5703125" customWidth="1"/>
    <col min="10" max="10" width="16" customWidth="1"/>
    <col min="11" max="151" width="9.140625" style="15"/>
  </cols>
  <sheetData>
    <row r="1" spans="1:229" x14ac:dyDescent="0.25">
      <c r="J1" s="56" t="s">
        <v>102</v>
      </c>
    </row>
    <row r="2" spans="1:229" ht="4.5" customHeight="1" x14ac:dyDescent="0.25"/>
    <row r="3" spans="1:229" ht="18" customHeight="1" thickBot="1" x14ac:dyDescent="0.3">
      <c r="A3" s="335" t="s">
        <v>164</v>
      </c>
      <c r="B3" s="335"/>
      <c r="C3" s="335"/>
      <c r="D3" s="335"/>
      <c r="E3" s="335"/>
      <c r="F3" s="335"/>
      <c r="G3" s="335"/>
      <c r="H3" s="335"/>
      <c r="I3" s="335"/>
      <c r="J3" s="33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336" t="s">
        <v>19</v>
      </c>
      <c r="B4" s="327" t="s">
        <v>38</v>
      </c>
      <c r="C4" s="329" t="s">
        <v>62</v>
      </c>
      <c r="D4" s="330"/>
      <c r="E4" s="342" t="s">
        <v>100</v>
      </c>
      <c r="F4" s="343"/>
      <c r="G4" s="343"/>
      <c r="H4" s="343"/>
      <c r="I4" s="343"/>
      <c r="J4" s="34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66.75" customHeight="1" thickBot="1" x14ac:dyDescent="0.3">
      <c r="A5" s="337"/>
      <c r="B5" s="328"/>
      <c r="C5" s="331"/>
      <c r="D5" s="332"/>
      <c r="E5" s="338" t="s">
        <v>128</v>
      </c>
      <c r="F5" s="339"/>
      <c r="G5" s="340" t="s">
        <v>126</v>
      </c>
      <c r="H5" s="341"/>
      <c r="I5" s="345" t="s">
        <v>127</v>
      </c>
      <c r="J5" s="34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85">
        <v>1</v>
      </c>
      <c r="B6" s="73">
        <v>2</v>
      </c>
      <c r="C6" s="333">
        <v>3</v>
      </c>
      <c r="D6" s="334"/>
      <c r="E6" s="324">
        <v>4</v>
      </c>
      <c r="F6" s="326"/>
      <c r="G6" s="324">
        <v>5</v>
      </c>
      <c r="H6" s="325"/>
      <c r="I6" s="324">
        <v>6</v>
      </c>
      <c r="J6" s="32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88">
        <v>300</v>
      </c>
      <c r="C7" s="309">
        <f>E7+'СПРАВКА 4'!G7+'СПРАВКА 4'!I7+'СПРАВКА 5'!C7+'СПРАВКА 5'!E7+'СПРАВКА 5'!G7+'СПРАВКА 5'!I7+'СПРАВКА 6'!C7</f>
        <v>10</v>
      </c>
      <c r="D7" s="310"/>
      <c r="E7" s="309">
        <f>G7+I7+'СПРАВКА 1'!I7+'СПРАВКА 2'!G7+'СПРАВКА 4'!E7</f>
        <v>10</v>
      </c>
      <c r="F7" s="310"/>
      <c r="G7" s="317"/>
      <c r="H7" s="318"/>
      <c r="I7" s="309">
        <f>'СПРАВКА 1'!C7+'СПРАВКА 1'!E7+'СПРАВКА 1'!G7</f>
        <v>1</v>
      </c>
      <c r="J7" s="31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29.25" customHeight="1" thickBot="1" x14ac:dyDescent="0.3">
      <c r="A8" s="90" t="s">
        <v>105</v>
      </c>
      <c r="B8" s="91">
        <v>400</v>
      </c>
      <c r="C8" s="311">
        <f>E8+'СПРАВКА 4'!G8+'СПРАВКА 4'!I8+'СПРАВКА 5'!C8+'СПРАВКА 5'!E8+'СПРАВКА 5'!G8+'СПРАВКА 5'!I8+'СПРАВКА 6'!C8</f>
        <v>4272</v>
      </c>
      <c r="D8" s="312"/>
      <c r="E8" s="311">
        <f>G8+I8+'СПРАВКА 1'!I8+'СПРАВКА 2'!G8+'СПРАВКА 4'!E8</f>
        <v>4272</v>
      </c>
      <c r="F8" s="312"/>
      <c r="G8" s="311">
        <f>G10+G11+G12+G13+G14</f>
        <v>0</v>
      </c>
      <c r="H8" s="319"/>
      <c r="I8" s="311">
        <f>'СПРАВКА 1'!C8+'СПРАВКА 1'!E8+'СПРАВКА 1'!G8</f>
        <v>188</v>
      </c>
      <c r="J8" s="31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15">
        <f>E9+'СПРАВКА 4'!G9+'СПРАВКА 4'!I9+'СПРАВКА 5'!C9+'СПРАВКА 5'!E9+'СПРАВКА 5'!G9+'СПРАВКА 5'!I9+'СПРАВКА 6'!C9</f>
        <v>0</v>
      </c>
      <c r="D9" s="316"/>
      <c r="E9" s="315"/>
      <c r="F9" s="316"/>
      <c r="G9" s="320"/>
      <c r="H9" s="321"/>
      <c r="I9" s="315"/>
      <c r="J9" s="316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13">
        <f>E10+'СПРАВКА 4'!G10+'СПРАВКА 4'!I10+'СПРАВКА 5'!C10+'СПРАВКА 5'!E10+'СПРАВКА 5'!G10+'СПРАВКА 5'!I10+'СПРАВКА 6'!C10</f>
        <v>0</v>
      </c>
      <c r="D10" s="314"/>
      <c r="E10" s="313">
        <f>G10+I10+'СПРАВКА 1'!I10+'СПРАВКА 2'!G10+'СПРАВКА 4'!E10</f>
        <v>0</v>
      </c>
      <c r="F10" s="314"/>
      <c r="G10" s="322"/>
      <c r="H10" s="323"/>
      <c r="I10" s="313">
        <f>'СПРАВКА 1'!C10+'СПРАВКА 1'!E10+'СПРАВКА 1'!G10</f>
        <v>0</v>
      </c>
      <c r="J10" s="314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0">
        <f>E11+'СПРАВКА 4'!G11+'СПРАВКА 4'!I11+'СПРАВКА 5'!C11+'СПРАВКА 5'!E11+'СПРАВКА 5'!G11+'СПРАВКА 5'!I11+'СПРАВКА 6'!C11</f>
        <v>0</v>
      </c>
      <c r="D11" s="301"/>
      <c r="E11" s="300">
        <f>G11+I11+'СПРАВКА 1'!I11+'СПРАВКА 2'!G11+'СПРАВКА 4'!E11</f>
        <v>0</v>
      </c>
      <c r="F11" s="301"/>
      <c r="G11" s="305"/>
      <c r="H11" s="306"/>
      <c r="I11" s="300">
        <f>'СПРАВКА 1'!C11+'СПРАВКА 1'!E11+'СПРАВКА 1'!G11</f>
        <v>0</v>
      </c>
      <c r="J11" s="301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0">
        <f>E12+'СПРАВКА 4'!G12+'СПРАВКА 4'!I12+'СПРАВКА 5'!C12+'СПРАВКА 5'!E12+'СПРАВКА 5'!G12+'СПРАВКА 5'!I12+'СПРАВКА 6'!C12</f>
        <v>0</v>
      </c>
      <c r="D12" s="301"/>
      <c r="E12" s="300">
        <f>G12+I12+'СПРАВКА 1'!I12+'СПРАВКА 2'!G12+'СПРАВКА 4'!E12</f>
        <v>0</v>
      </c>
      <c r="F12" s="301"/>
      <c r="G12" s="305"/>
      <c r="H12" s="306"/>
      <c r="I12" s="300">
        <f>'СПРАВКА 1'!C12+'СПРАВКА 1'!E12+'СПРАВКА 1'!G12</f>
        <v>0</v>
      </c>
      <c r="J12" s="301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0">
        <f>E13+'СПРАВКА 4'!G13+'СПРАВКА 4'!I13+'СПРАВКА 5'!C13+'СПРАВКА 5'!E13+'СПРАВКА 5'!G13+'СПРАВКА 5'!I13+'СПРАВКА 6'!C13</f>
        <v>0</v>
      </c>
      <c r="D13" s="301"/>
      <c r="E13" s="300">
        <f>G13+I13+'СПРАВКА 1'!I13+'СПРАВКА 2'!G13+'СПРАВКА 4'!E13</f>
        <v>0</v>
      </c>
      <c r="F13" s="301"/>
      <c r="G13" s="305"/>
      <c r="H13" s="306"/>
      <c r="I13" s="300">
        <f>'СПРАВКА 1'!C13+'СПРАВКА 1'!E13+'СПРАВКА 1'!G13</f>
        <v>0</v>
      </c>
      <c r="J13" s="301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03">
        <f>E14+'СПРАВКА 4'!G14+'СПРАВКА 4'!I14+'СПРАВКА 5'!C14+'СПРАВКА 5'!E14+'СПРАВКА 5'!G14+'СПРАВКА 5'!I14+'СПРАВКА 6'!C14</f>
        <v>0</v>
      </c>
      <c r="D14" s="304"/>
      <c r="E14" s="303">
        <f>G14+I14+'СПРАВКА 1'!I14+'СПРАВКА 2'!G14+'СПРАВКА 4'!E14</f>
        <v>0</v>
      </c>
      <c r="F14" s="304"/>
      <c r="G14" s="307"/>
      <c r="H14" s="308"/>
      <c r="I14" s="303">
        <f>'СПРАВКА 1'!C14+'СПРАВКА 1'!E14+'СПРАВКА 1'!G14</f>
        <v>0</v>
      </c>
      <c r="J14" s="304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15.75" customHeight="1" thickBot="1" x14ac:dyDescent="0.3">
      <c r="A17" s="291" t="s">
        <v>19</v>
      </c>
      <c r="B17" s="293" t="s">
        <v>38</v>
      </c>
      <c r="C17" s="293" t="s">
        <v>62</v>
      </c>
      <c r="D17" s="293"/>
      <c r="E17" s="294" t="s">
        <v>100</v>
      </c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66.75" customHeight="1" thickBot="1" x14ac:dyDescent="0.3">
      <c r="A18" s="291"/>
      <c r="B18" s="293"/>
      <c r="C18" s="293"/>
      <c r="D18" s="293"/>
      <c r="E18" s="293" t="s">
        <v>128</v>
      </c>
      <c r="F18" s="293"/>
      <c r="G18" s="293" t="s">
        <v>126</v>
      </c>
      <c r="H18" s="293"/>
      <c r="I18" s="293" t="s">
        <v>127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103" t="s">
        <v>124</v>
      </c>
      <c r="D19" s="103" t="s">
        <v>125</v>
      </c>
      <c r="E19" s="103" t="s">
        <v>124</v>
      </c>
      <c r="F19" s="103" t="s">
        <v>125</v>
      </c>
      <c r="G19" s="103" t="s">
        <v>124</v>
      </c>
      <c r="H19" s="103" t="s">
        <v>125</v>
      </c>
      <c r="I19" s="103" t="s">
        <v>124</v>
      </c>
      <c r="J19" s="103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106">
        <v>1</v>
      </c>
      <c r="B20" s="106">
        <v>2</v>
      </c>
      <c r="C20" s="106">
        <v>3</v>
      </c>
      <c r="D20" s="106">
        <v>4</v>
      </c>
      <c r="E20" s="104">
        <v>5</v>
      </c>
      <c r="F20" s="106">
        <v>6</v>
      </c>
      <c r="G20" s="106">
        <v>7</v>
      </c>
      <c r="H20" s="106">
        <v>8</v>
      </c>
      <c r="I20" s="106">
        <v>9</v>
      </c>
      <c r="J20" s="10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28">
        <v>11</v>
      </c>
      <c r="D21" s="128">
        <f>F21+'СПРАВКА 4'!H21+'СПРАВКА 4'!J21+'СПРАВКА 5'!D21+'СПРАВКА 5'!F21+'СПРАВКА 5'!H21+'СПРАВКА 5'!J21+'СПРАВКА 6'!D21</f>
        <v>12</v>
      </c>
      <c r="E21" s="128">
        <v>11</v>
      </c>
      <c r="F21" s="128">
        <f>H21+J21+'СПРАВКА 1'!J21+'СПРАВКА 2'!H21+'СПРАВКА 4'!F21</f>
        <v>12</v>
      </c>
      <c r="G21" s="135"/>
      <c r="H21" s="134"/>
      <c r="I21" s="128">
        <f>'СПРАВКА 1'!C21+'СПРАВКА 1'!E21+'СПРАВКА 1'!G21</f>
        <v>0</v>
      </c>
      <c r="J21" s="128">
        <f>'СПРАВКА 1'!D21+'СПРАВКА 1'!F21+'СПРАВКА 1'!H21</f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28">
        <f>E22+'СПРАВКА 4'!G22+'СПРАВКА 4'!I22+'СПРАВКА 5'!C22+'СПРАВКА 5'!E22+'СПРАВКА 5'!G22+'СПРАВКА 5'!I22+'СПРАВКА 6'!C22</f>
        <v>0</v>
      </c>
      <c r="D22" s="128">
        <f>F22+'СПРАВКА 4'!H22+'СПРАВКА 4'!J22+'СПРАВКА 5'!D22+'СПРАВКА 5'!F22+'СПРАВКА 5'!H22+'СПРАВКА 5'!J22+'СПРАВКА 6'!D22</f>
        <v>0</v>
      </c>
      <c r="E22" s="128">
        <f>G22+I22+'СПРАВКА 1'!I22+'СПРАВКА 2'!G22+'СПРАВКА 4'!E22</f>
        <v>0</v>
      </c>
      <c r="F22" s="128">
        <f>H22+J22+'СПРАВКА 1'!J22+'СПРАВКА 2'!H22+'СПРАВКА 4'!F22</f>
        <v>0</v>
      </c>
      <c r="G22" s="135"/>
      <c r="H22" s="134"/>
      <c r="I22" s="128">
        <f>'СПРАВКА 1'!C22+'СПРАВКА 1'!E22+'СПРАВКА 1'!G22</f>
        <v>0</v>
      </c>
      <c r="J22" s="128">
        <f>'СПРАВКА 1'!D22+'СПРАВКА 1'!F22+'СПРАВКА 1'!H22</f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28">
        <f>E23+'СПРАВКА 4'!G23+'СПРАВКА 4'!I23+'СПРАВКА 5'!C23+'СПРАВКА 5'!E23+'СПРАВКА 5'!G23+'СПРАВКА 5'!I23+'СПРАВКА 6'!C23</f>
        <v>0</v>
      </c>
      <c r="D23" s="128">
        <f>F23+'СПРАВКА 4'!H23+'СПРАВКА 4'!J23+'СПРАВКА 5'!D23+'СПРАВКА 5'!F23+'СПРАВКА 5'!H23+'СПРАВКА 5'!J23+'СПРАВКА 6'!D23</f>
        <v>0</v>
      </c>
      <c r="E23" s="128">
        <f>G23+I23+'СПРАВКА 1'!I23+'СПРАВКА 2'!G23+'СПРАВКА 4'!E23</f>
        <v>0</v>
      </c>
      <c r="F23" s="128">
        <f>H23+J23+'СПРАВКА 1'!J23+'СПРАВКА 2'!H23+'СПРАВКА 4'!F23</f>
        <v>0</v>
      </c>
      <c r="G23" s="135"/>
      <c r="H23" s="134"/>
      <c r="I23" s="128">
        <f>'СПРАВКА 1'!C23+'СПРАВКА 1'!E23+'СПРАВКА 1'!G23</f>
        <v>0</v>
      </c>
      <c r="J23" s="128">
        <f>'СПРАВКА 1'!D23+'СПРАВКА 1'!F23+'СПРАВКА 1'!H23</f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28">
        <f>E24+'СПРАВКА 4'!G24+'СПРАВКА 4'!I24+'СПРАВКА 5'!C24+'СПРАВКА 5'!E24+'СПРАВКА 5'!G24+'СПРАВКА 5'!I24+'СПРАВКА 6'!C24</f>
        <v>0</v>
      </c>
      <c r="D24" s="128">
        <f>F24+'СПРАВКА 4'!H24+'СПРАВКА 4'!J24+'СПРАВКА 5'!D24+'СПРАВКА 5'!F24+'СПРАВКА 5'!H24+'СПРАВКА 5'!J24+'СПРАВКА 6'!D24</f>
        <v>0</v>
      </c>
      <c r="E24" s="128">
        <f>G24+I24+'СПРАВКА 1'!I24+'СПРАВКА 2'!G24+'СПРАВКА 4'!E24</f>
        <v>0</v>
      </c>
      <c r="F24" s="128">
        <f>H24+J24+'СПРАВКА 1'!J24+'СПРАВКА 2'!H24+'СПРАВКА 4'!F24</f>
        <v>0</v>
      </c>
      <c r="G24" s="135"/>
      <c r="H24" s="134"/>
      <c r="I24" s="128">
        <f>'СПРАВКА 1'!C24+'СПРАВКА 1'!E24+'СПРАВКА 1'!G24</f>
        <v>0</v>
      </c>
      <c r="J24" s="128">
        <f>'СПРАВКА 1'!D24+'СПРАВКА 1'!F24+'СПРАВКА 1'!H24</f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28">
        <f>E25+'СПРАВКА 4'!G25+'СПРАВКА 4'!I25+'СПРАВКА 5'!C25+'СПРАВКА 5'!E25+'СПРАВКА 5'!G25+'СПРАВКА 5'!I25+'СПРАВКА 6'!C25</f>
        <v>0</v>
      </c>
      <c r="D25" s="128">
        <f>F25+'СПРАВКА 4'!H25+'СПРАВКА 4'!J25+'СПРАВКА 5'!D25+'СПРАВКА 5'!F25+'СПРАВКА 5'!H25+'СПРАВКА 5'!J25+'СПРАВКА 6'!D25</f>
        <v>0</v>
      </c>
      <c r="E25" s="128">
        <f>G25+I25+'СПРАВКА 1'!I25+'СПРАВКА 2'!G25+'СПРАВКА 4'!E25</f>
        <v>0</v>
      </c>
      <c r="F25" s="128">
        <f>H25+J25+'СПРАВКА 1'!J25+'СПРАВКА 2'!H25+'СПРАВКА 4'!F25</f>
        <v>0</v>
      </c>
      <c r="G25" s="135"/>
      <c r="H25" s="134"/>
      <c r="I25" s="128">
        <f>'СПРАВКА 1'!C25+'СПРАВКА 1'!E25+'СПРАВКА 1'!G25</f>
        <v>0</v>
      </c>
      <c r="J25" s="128">
        <f>'СПРАВКА 1'!D25+'СПРАВКА 1'!F25+'СПРАВКА 1'!H25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28">
        <f>E26+'СПРАВКА 4'!G26+'СПРАВКА 4'!I26+'СПРАВКА 5'!C26+'СПРАВКА 5'!E26+'СПРАВКА 5'!G26+'СПРАВКА 5'!I26+'СПРАВКА 6'!C26</f>
        <v>0</v>
      </c>
      <c r="D26" s="128">
        <f>F26+'СПРАВКА 4'!H26+'СПРАВКА 4'!J26+'СПРАВКА 5'!D26+'СПРАВКА 5'!F26+'СПРАВКА 5'!H26+'СПРАВКА 5'!J26+'СПРАВКА 6'!D26</f>
        <v>0</v>
      </c>
      <c r="E26" s="128">
        <f>G26+I26+'СПРАВКА 1'!I26+'СПРАВКА 2'!G26+'СПРАВКА 4'!E26</f>
        <v>0</v>
      </c>
      <c r="F26" s="128">
        <f>H26+J26+'СПРАВКА 1'!J26+'СПРАВКА 2'!H26+'СПРАВКА 4'!F26</f>
        <v>0</v>
      </c>
      <c r="G26" s="135"/>
      <c r="H26" s="134"/>
      <c r="I26" s="128">
        <f>'СПРАВКА 1'!C26+'СПРАВКА 1'!E26+'СПРАВКА 1'!G26</f>
        <v>0</v>
      </c>
      <c r="J26" s="128">
        <f>'СПРАВКА 1'!D26+'СПРАВКА 1'!F26+'СПРАВКА 1'!H26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8" spans="1:126" customFormat="1" ht="27.75" customHeight="1" x14ac:dyDescent="0.25">
      <c r="A28" s="299" t="s">
        <v>95</v>
      </c>
      <c r="B28" s="299"/>
      <c r="C28" s="299"/>
      <c r="D28" s="299"/>
      <c r="E28" s="299"/>
      <c r="F28" s="299"/>
      <c r="G28" s="299"/>
      <c r="H28" s="299"/>
      <c r="I28" s="299"/>
      <c r="J28" s="29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3:J3"/>
    <mergeCell ref="A17:A19"/>
    <mergeCell ref="G18:H18"/>
    <mergeCell ref="I18:J18"/>
    <mergeCell ref="E17:J17"/>
    <mergeCell ref="A4:A5"/>
    <mergeCell ref="E9:F9"/>
    <mergeCell ref="E12:F12"/>
    <mergeCell ref="I7:J7"/>
    <mergeCell ref="I8:J8"/>
    <mergeCell ref="E18:F18"/>
    <mergeCell ref="E5:F5"/>
    <mergeCell ref="G5:H5"/>
    <mergeCell ref="E6:F6"/>
    <mergeCell ref="E4:J4"/>
    <mergeCell ref="I5:J5"/>
    <mergeCell ref="G6:H6"/>
    <mergeCell ref="I6:J6"/>
    <mergeCell ref="B4:B5"/>
    <mergeCell ref="C17:D18"/>
    <mergeCell ref="C4:D5"/>
    <mergeCell ref="C6:D6"/>
    <mergeCell ref="B17:B19"/>
    <mergeCell ref="C7:D7"/>
    <mergeCell ref="C8:D8"/>
    <mergeCell ref="C9:D9"/>
    <mergeCell ref="C10:D10"/>
    <mergeCell ref="C11:D11"/>
    <mergeCell ref="C12:D12"/>
    <mergeCell ref="C13:D13"/>
    <mergeCell ref="C14:D14"/>
    <mergeCell ref="I14:J14"/>
    <mergeCell ref="E7:F7"/>
    <mergeCell ref="E8:F8"/>
    <mergeCell ref="E10:F10"/>
    <mergeCell ref="E11:F11"/>
    <mergeCell ref="I9:J9"/>
    <mergeCell ref="G7:H7"/>
    <mergeCell ref="G8:H8"/>
    <mergeCell ref="G9:H9"/>
    <mergeCell ref="G10:H10"/>
    <mergeCell ref="G11:H11"/>
    <mergeCell ref="I10:J10"/>
    <mergeCell ref="I11:J11"/>
    <mergeCell ref="A28:J28"/>
    <mergeCell ref="I12:J12"/>
    <mergeCell ref="I13:J13"/>
    <mergeCell ref="A16:J16"/>
    <mergeCell ref="E13:F13"/>
    <mergeCell ref="E14:F14"/>
    <mergeCell ref="G12:H12"/>
    <mergeCell ref="G13:H13"/>
    <mergeCell ref="G14:H14"/>
  </mergeCells>
  <pageMargins left="0.70866141732283472" right="0.11811023622047245" top="0.55118110236220474" bottom="0.15748031496062992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B1" zoomScale="75" zoomScaleNormal="100" zoomScaleSheetLayoutView="75" workbookViewId="0">
      <selection activeCell="D19" sqref="D19"/>
    </sheetView>
  </sheetViews>
  <sheetFormatPr defaultRowHeight="15" x14ac:dyDescent="0.25"/>
  <cols>
    <col min="1" max="1" width="78" customWidth="1"/>
    <col min="2" max="2" width="4.85546875" customWidth="1"/>
    <col min="3" max="3" width="12.28515625" customWidth="1"/>
    <col min="4" max="4" width="13" customWidth="1"/>
    <col min="5" max="5" width="12.42578125" customWidth="1"/>
    <col min="6" max="6" width="13.42578125" customWidth="1"/>
    <col min="7" max="7" width="13.28515625" customWidth="1"/>
    <col min="8" max="8" width="16.5703125" customWidth="1"/>
    <col min="9" max="9" width="16" customWidth="1"/>
    <col min="10" max="10" width="16.5703125" customWidth="1"/>
  </cols>
  <sheetData>
    <row r="1" spans="1:10" x14ac:dyDescent="0.25">
      <c r="J1" s="58" t="s">
        <v>208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77.25" customHeight="1" thickBot="1" x14ac:dyDescent="0.3">
      <c r="A4" s="291"/>
      <c r="B4" s="292"/>
      <c r="C4" s="293" t="s">
        <v>204</v>
      </c>
      <c r="D4" s="293"/>
      <c r="E4" s="347" t="s">
        <v>205</v>
      </c>
      <c r="F4" s="293"/>
      <c r="G4" s="293" t="s">
        <v>206</v>
      </c>
      <c r="H4" s="293"/>
      <c r="I4" s="293" t="s">
        <v>207</v>
      </c>
      <c r="J4" s="293"/>
    </row>
    <row r="5" spans="1:10" ht="37.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27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  <c r="I7" s="273" t="s">
        <v>65</v>
      </c>
      <c r="J7" s="274">
        <f>'РАСХОДЫ 2'!D7+'РАСХОДЫ 2'!F7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15"/>
      <c r="H8" s="158"/>
      <c r="I8" s="275"/>
      <c r="J8" s="169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17" t="s">
        <v>65</v>
      </c>
      <c r="H9" s="191"/>
      <c r="I9" s="276" t="s">
        <v>65</v>
      </c>
      <c r="J9" s="194">
        <f>'РАСХОДЫ 2'!D9+'РАСХОДЫ 2'!F9</f>
        <v>0</v>
      </c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15" t="s">
        <v>65</v>
      </c>
      <c r="H10" s="259"/>
      <c r="I10" s="275" t="s">
        <v>65</v>
      </c>
      <c r="J10" s="169">
        <f>'РАСХОДЫ 2'!D10+'РАСХОДЫ 2'!F10</f>
        <v>0</v>
      </c>
    </row>
    <row r="11" spans="1:10" s="93" customFormat="1" ht="27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188</v>
      </c>
      <c r="E11" s="214" t="s">
        <v>65</v>
      </c>
      <c r="F11" s="258">
        <f>F13+F14+F16</f>
        <v>0</v>
      </c>
      <c r="G11" s="214" t="s">
        <v>65</v>
      </c>
      <c r="H11" s="258">
        <f>H13+H14+H16</f>
        <v>0</v>
      </c>
      <c r="I11" s="273" t="s">
        <v>65</v>
      </c>
      <c r="J11" s="274">
        <f>'РАСХОДЫ 2'!D11+'РАСХОДЫ 2'!F11</f>
        <v>3008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15"/>
      <c r="H12" s="158"/>
      <c r="I12" s="275"/>
      <c r="J12" s="169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>
        <v>188</v>
      </c>
      <c r="E13" s="217" t="s">
        <v>65</v>
      </c>
      <c r="F13" s="191"/>
      <c r="G13" s="217" t="s">
        <v>65</v>
      </c>
      <c r="H13" s="191"/>
      <c r="I13" s="276" t="s">
        <v>65</v>
      </c>
      <c r="J13" s="194">
        <f>'РАСХОДЫ 2'!D13+'РАСХОДЫ 2'!F13</f>
        <v>3008</v>
      </c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/>
      <c r="E14" s="217" t="s">
        <v>65</v>
      </c>
      <c r="F14" s="191"/>
      <c r="G14" s="217" t="s">
        <v>65</v>
      </c>
      <c r="H14" s="191"/>
      <c r="I14" s="276" t="s">
        <v>65</v>
      </c>
      <c r="J14" s="194">
        <f>'РАСХОДЫ 2'!D14+'РАСХОДЫ 2'!F14</f>
        <v>0</v>
      </c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/>
      <c r="E15" s="217" t="s">
        <v>65</v>
      </c>
      <c r="F15" s="191"/>
      <c r="G15" s="217" t="s">
        <v>65</v>
      </c>
      <c r="H15" s="191"/>
      <c r="I15" s="276" t="s">
        <v>65</v>
      </c>
      <c r="J15" s="194">
        <f>'РАСХОДЫ 2'!D15+'РАСХОДЫ 2'!F15</f>
        <v>0</v>
      </c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15" t="s">
        <v>65</v>
      </c>
      <c r="H16" s="259"/>
      <c r="I16" s="275" t="s">
        <v>65</v>
      </c>
      <c r="J16" s="169">
        <f>'РАСХОДЫ 2'!D16+'РАСХОДЫ 2'!F16</f>
        <v>0</v>
      </c>
    </row>
    <row r="17" spans="1:10" s="93" customFormat="1" ht="21" customHeight="1" thickBot="1" x14ac:dyDescent="0.3">
      <c r="A17" s="230" t="s">
        <v>27</v>
      </c>
      <c r="B17" s="35" t="s">
        <v>47</v>
      </c>
      <c r="C17" s="214" t="s">
        <v>65</v>
      </c>
      <c r="D17" s="260"/>
      <c r="E17" s="214" t="s">
        <v>65</v>
      </c>
      <c r="F17" s="260"/>
      <c r="G17" s="214" t="s">
        <v>65</v>
      </c>
      <c r="H17" s="260"/>
      <c r="I17" s="273" t="s">
        <v>65</v>
      </c>
      <c r="J17" s="274">
        <f>'РАСХОДЫ 2'!D17+'РАСХОДЫ 2'!F17</f>
        <v>1808</v>
      </c>
    </row>
    <row r="18" spans="1:10" s="93" customFormat="1" ht="30.75" customHeight="1" thickBot="1" x14ac:dyDescent="0.3">
      <c r="A18" s="230" t="s">
        <v>28</v>
      </c>
      <c r="B18" s="35" t="s">
        <v>48</v>
      </c>
      <c r="C18" s="214" t="s">
        <v>65</v>
      </c>
      <c r="D18" s="260"/>
      <c r="E18" s="214" t="s">
        <v>65</v>
      </c>
      <c r="F18" s="260"/>
      <c r="G18" s="214" t="s">
        <v>65</v>
      </c>
      <c r="H18" s="260"/>
      <c r="I18" s="273" t="s">
        <v>65</v>
      </c>
      <c r="J18" s="274">
        <f>'РАСХОДЫ 2'!D18+'РАСХОДЫ 2'!F18</f>
        <v>887</v>
      </c>
    </row>
    <row r="19" spans="1:10" s="93" customFormat="1" ht="34.5" customHeight="1" thickBot="1" x14ac:dyDescent="0.3">
      <c r="A19" s="230" t="s">
        <v>29</v>
      </c>
      <c r="B19" s="35" t="s">
        <v>49</v>
      </c>
      <c r="C19" s="220">
        <v>304</v>
      </c>
      <c r="D19" s="258">
        <f>D7+D11+D17+D18</f>
        <v>188</v>
      </c>
      <c r="E19" s="220"/>
      <c r="F19" s="258">
        <f>F7+F11+F17+F18</f>
        <v>0</v>
      </c>
      <c r="G19" s="220"/>
      <c r="H19" s="258">
        <f>H7+H11+H17+H18</f>
        <v>0</v>
      </c>
      <c r="I19" s="274">
        <f>'РАСХОДЫ 2'!C19+'РАСХОДЫ 2'!E19</f>
        <v>10822</v>
      </c>
      <c r="J19" s="274">
        <f>'РАСХОДЫ 2'!D19+'РАСХОДЫ 2'!F19</f>
        <v>5703</v>
      </c>
    </row>
    <row r="20" spans="1:10" s="93" customFormat="1" ht="27" customHeight="1" thickBot="1" x14ac:dyDescent="0.3">
      <c r="A20" s="230" t="s">
        <v>71</v>
      </c>
      <c r="B20" s="35" t="s">
        <v>50</v>
      </c>
      <c r="C20" s="220"/>
      <c r="D20" s="260"/>
      <c r="E20" s="220"/>
      <c r="F20" s="260"/>
      <c r="G20" s="220"/>
      <c r="H20" s="260"/>
      <c r="I20" s="274">
        <f>'РАСХОДЫ 2'!C20+'РАСХОДЫ 2'!E20</f>
        <v>20</v>
      </c>
      <c r="J20" s="274">
        <f>'РАСХОДЫ 2'!D20+'РАСХОДЫ 2'!F20</f>
        <v>8</v>
      </c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22"/>
      <c r="H21" s="158"/>
      <c r="I21" s="277"/>
      <c r="J21" s="169"/>
    </row>
    <row r="22" spans="1:10" s="93" customFormat="1" ht="15.75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17" t="s">
        <v>65</v>
      </c>
      <c r="H22" s="191"/>
      <c r="I22" s="276" t="s">
        <v>65</v>
      </c>
      <c r="J22" s="194">
        <f>'РАСХОДЫ 2'!D22+'РАСХОДЫ 2'!F22</f>
        <v>0</v>
      </c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0</v>
      </c>
      <c r="E23" s="246" t="s">
        <v>65</v>
      </c>
      <c r="F23" s="261">
        <f>F25+F26</f>
        <v>0</v>
      </c>
      <c r="G23" s="246" t="s">
        <v>65</v>
      </c>
      <c r="H23" s="261">
        <f>H25+H26</f>
        <v>0</v>
      </c>
      <c r="I23" s="278" t="s">
        <v>65</v>
      </c>
      <c r="J23" s="279">
        <f>'РАСХОДЫ 2'!D23+'РАСХОДЫ 2'!F23</f>
        <v>8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15"/>
      <c r="H24" s="158"/>
      <c r="I24" s="275"/>
      <c r="J24" s="169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/>
      <c r="E25" s="217" t="s">
        <v>65</v>
      </c>
      <c r="F25" s="191"/>
      <c r="G25" s="217" t="s">
        <v>65</v>
      </c>
      <c r="H25" s="191"/>
      <c r="I25" s="276" t="s">
        <v>65</v>
      </c>
      <c r="J25" s="194">
        <f>'РАСХОДЫ 2'!D25+'РАСХОДЫ 2'!F25</f>
        <v>8</v>
      </c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15" t="s">
        <v>65</v>
      </c>
      <c r="H26" s="259"/>
      <c r="I26" s="275" t="s">
        <v>65</v>
      </c>
      <c r="J26" s="169">
        <f>'РАСХОДЫ 2'!D26+'РАСХОДЫ 2'!F26</f>
        <v>0</v>
      </c>
    </row>
    <row r="27" spans="1:10" s="93" customFormat="1" ht="27" customHeight="1" thickBot="1" x14ac:dyDescent="0.3">
      <c r="A27" s="230" t="s">
        <v>69</v>
      </c>
      <c r="B27" s="174" t="s">
        <v>55</v>
      </c>
      <c r="C27" s="265">
        <v>96</v>
      </c>
      <c r="D27" s="260">
        <v>41</v>
      </c>
      <c r="E27" s="265"/>
      <c r="F27" s="260"/>
      <c r="G27" s="265"/>
      <c r="H27" s="260"/>
      <c r="I27" s="274">
        <f>'РАСХОДЫ 2'!C27+'РАСХОДЫ 2'!E27</f>
        <v>7406</v>
      </c>
      <c r="J27" s="274">
        <f>'РАСХОДЫ 2'!D27+'РАСХОДЫ 2'!F27</f>
        <v>4358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22"/>
      <c r="H28" s="158"/>
      <c r="I28" s="277"/>
      <c r="J28" s="169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1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  <c r="I29" s="276" t="s">
        <v>65</v>
      </c>
      <c r="J29" s="194">
        <f>'РАСХОДЫ 2'!D29+'РАСХОДЫ 2'!F29</f>
        <v>3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15"/>
      <c r="H30" s="158"/>
      <c r="I30" s="275"/>
      <c r="J30" s="169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>
        <v>1</v>
      </c>
      <c r="E31" s="217" t="s">
        <v>65</v>
      </c>
      <c r="F31" s="191"/>
      <c r="G31" s="217" t="s">
        <v>65</v>
      </c>
      <c r="H31" s="191"/>
      <c r="I31" s="276" t="s">
        <v>65</v>
      </c>
      <c r="J31" s="194">
        <f>'РАСХОДЫ 2'!D31+'РАСХОДЫ 2'!F31</f>
        <v>3</v>
      </c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46" t="s">
        <v>65</v>
      </c>
      <c r="H32" s="263"/>
      <c r="I32" s="278" t="s">
        <v>65</v>
      </c>
      <c r="J32" s="279">
        <f>'РАСХОДЫ 2'!D32+'РАСХОДЫ 2'!F32</f>
        <v>0</v>
      </c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/>
      <c r="E33" s="246" t="s">
        <v>65</v>
      </c>
      <c r="F33" s="263"/>
      <c r="G33" s="246" t="s">
        <v>65</v>
      </c>
      <c r="H33" s="263"/>
      <c r="I33" s="278" t="s">
        <v>65</v>
      </c>
      <c r="J33" s="279">
        <f>'РАСХОДЫ 2'!D33+'РАСХОДЫ 2'!F33</f>
        <v>0</v>
      </c>
    </row>
    <row r="34" spans="1:10" s="93" customFormat="1" ht="16.5" thickBot="1" x14ac:dyDescent="0.3">
      <c r="A34" s="271" t="s">
        <v>37</v>
      </c>
      <c r="B34" s="268" t="s">
        <v>60</v>
      </c>
      <c r="C34" s="215" t="s">
        <v>65</v>
      </c>
      <c r="D34" s="259">
        <v>39</v>
      </c>
      <c r="E34" s="215" t="s">
        <v>65</v>
      </c>
      <c r="F34" s="259"/>
      <c r="G34" s="215" t="s">
        <v>65</v>
      </c>
      <c r="H34" s="259"/>
      <c r="I34" s="275" t="s">
        <v>65</v>
      </c>
      <c r="J34" s="169">
        <f>'РАСХОДЫ 2'!D34+'РАСХОДЫ 2'!F34</f>
        <v>1494</v>
      </c>
    </row>
    <row r="35" spans="1:10" s="93" customFormat="1" ht="36" customHeight="1" thickBot="1" x14ac:dyDescent="0.3">
      <c r="A35" s="230" t="s">
        <v>68</v>
      </c>
      <c r="B35" s="123" t="s">
        <v>61</v>
      </c>
      <c r="C35" s="264">
        <f t="shared" ref="C35:H35" si="0">C19+C20+C27</f>
        <v>400</v>
      </c>
      <c r="D35" s="258">
        <f t="shared" si="0"/>
        <v>229</v>
      </c>
      <c r="E35" s="264">
        <f t="shared" si="0"/>
        <v>0</v>
      </c>
      <c r="F35" s="258">
        <f t="shared" si="0"/>
        <v>0</v>
      </c>
      <c r="G35" s="264">
        <f t="shared" si="0"/>
        <v>0</v>
      </c>
      <c r="H35" s="258">
        <f t="shared" si="0"/>
        <v>0</v>
      </c>
      <c r="I35" s="274">
        <f>'РАСХОДЫ 2'!C35+'РАСХОДЫ 2'!E35</f>
        <v>18248</v>
      </c>
      <c r="J35" s="274">
        <f>'РАСХОДЫ 2'!D35+'РАСХОДЫ 2'!F35</f>
        <v>10069</v>
      </c>
    </row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31496062992125984" right="0.11811023622047245" top="0.55118110236220474" bottom="0.15748031496062992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topLeftCell="B10" zoomScaleNormal="100" zoomScaleSheetLayoutView="100" workbookViewId="0">
      <selection activeCell="E28" sqref="E28"/>
    </sheetView>
  </sheetViews>
  <sheetFormatPr defaultRowHeight="15" x14ac:dyDescent="0.25"/>
  <cols>
    <col min="1" max="1" width="53" customWidth="1"/>
    <col min="2" max="2" width="6.7109375" customWidth="1"/>
    <col min="3" max="3" width="12.85546875" customWidth="1"/>
    <col min="4" max="4" width="10.5703125" customWidth="1"/>
    <col min="5" max="5" width="9.570312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2.28515625" customWidth="1"/>
    <col min="14" max="14" width="7.5703125" customWidth="1"/>
  </cols>
  <sheetData>
    <row r="1" spans="1:191" x14ac:dyDescent="0.25">
      <c r="M1" s="296" t="s">
        <v>168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81" customHeight="1" thickBot="1" x14ac:dyDescent="0.3">
      <c r="A5" s="293"/>
      <c r="B5" s="297"/>
      <c r="C5" s="293" t="s">
        <v>166</v>
      </c>
      <c r="D5" s="293"/>
      <c r="E5" s="293"/>
      <c r="F5" s="293" t="s">
        <v>169</v>
      </c>
      <c r="G5" s="293"/>
      <c r="H5" s="293"/>
      <c r="I5" s="293" t="s">
        <v>167</v>
      </c>
      <c r="J5" s="293"/>
      <c r="K5" s="293"/>
      <c r="L5" s="347" t="s">
        <v>170</v>
      </c>
      <c r="M5" s="347"/>
      <c r="N5" s="347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69.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M7" s="171">
        <v>13</v>
      </c>
      <c r="N7" s="171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34" t="s">
        <v>74</v>
      </c>
      <c r="B8" s="35" t="s">
        <v>75</v>
      </c>
      <c r="C8" s="164"/>
      <c r="D8" s="164"/>
      <c r="E8" s="165"/>
      <c r="F8" s="164"/>
      <c r="G8" s="164"/>
      <c r="H8" s="165"/>
      <c r="I8" s="164"/>
      <c r="J8" s="164"/>
      <c r="K8" s="165"/>
      <c r="L8" s="166">
        <f>'Численность 2'!C8+'Численность 2'!F8</f>
        <v>0</v>
      </c>
      <c r="M8" s="166">
        <f>'Численность 2'!D8+'Численность 2'!G8</f>
        <v>0</v>
      </c>
      <c r="N8" s="167">
        <f>'Численность 2'!E8+'Численность 2'!H8</f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v>1</v>
      </c>
      <c r="D9" s="154">
        <v>1</v>
      </c>
      <c r="E9" s="155">
        <v>1</v>
      </c>
      <c r="F9" s="154">
        <f>F11+F12+F13+F14+F15</f>
        <v>0</v>
      </c>
      <c r="G9" s="154">
        <f t="shared" ref="G9:K9" si="0">G11+G12+G13+G14+G15</f>
        <v>0</v>
      </c>
      <c r="H9" s="155">
        <f t="shared" si="0"/>
        <v>0</v>
      </c>
      <c r="I9" s="154">
        <f>I11+I12+I13+I14+I15</f>
        <v>0</v>
      </c>
      <c r="J9" s="154">
        <f t="shared" si="0"/>
        <v>0</v>
      </c>
      <c r="K9" s="155">
        <f t="shared" si="0"/>
        <v>0</v>
      </c>
      <c r="L9" s="154">
        <f>'Численность 2'!C9+'Численность 2'!F9</f>
        <v>25</v>
      </c>
      <c r="M9" s="154">
        <f>'Численность 2'!D9+'Численность 2'!G9</f>
        <v>23</v>
      </c>
      <c r="N9" s="155">
        <f>'Численность 2'!E9+'Численность 2'!H9</f>
        <v>23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/>
      <c r="G10" s="178"/>
      <c r="H10" s="179"/>
      <c r="I10" s="177"/>
      <c r="J10" s="178"/>
      <c r="K10" s="179"/>
      <c r="L10" s="177"/>
      <c r="M10" s="178"/>
      <c r="N10" s="179"/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89"/>
      <c r="J11" s="190"/>
      <c r="K11" s="191"/>
      <c r="L11" s="192">
        <f>'Численность 2'!C11+'Численность 2'!F11</f>
        <v>0</v>
      </c>
      <c r="M11" s="193">
        <f>'Численность 2'!D11+'Численность 2'!G11</f>
        <v>0</v>
      </c>
      <c r="N11" s="194">
        <f>'Численность 2'!E11+'Численность 2'!H11</f>
        <v>0</v>
      </c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/>
      <c r="G12" s="196"/>
      <c r="H12" s="197"/>
      <c r="I12" s="195"/>
      <c r="J12" s="196"/>
      <c r="K12" s="197"/>
      <c r="L12" s="198">
        <f>'Численность 2'!C12+'Численность 2'!F12</f>
        <v>0</v>
      </c>
      <c r="M12" s="199">
        <f>'Численность 2'!D12+'Численность 2'!G12</f>
        <v>0</v>
      </c>
      <c r="N12" s="200">
        <f>'Численность 2'!E12+'Численность 2'!H12</f>
        <v>0</v>
      </c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195"/>
      <c r="G13" s="196"/>
      <c r="H13" s="197"/>
      <c r="I13" s="195"/>
      <c r="J13" s="196"/>
      <c r="K13" s="197"/>
      <c r="L13" s="198">
        <f>'Численность 2'!C13+'Численность 2'!F13</f>
        <v>0</v>
      </c>
      <c r="M13" s="199">
        <f>'Численность 2'!D13+'Численность 2'!G13</f>
        <v>0</v>
      </c>
      <c r="N13" s="200">
        <f>'Численность 2'!E13+'Численность 2'!H13</f>
        <v>0</v>
      </c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5"/>
      <c r="J14" s="196"/>
      <c r="K14" s="197"/>
      <c r="L14" s="198">
        <f>'Численность 2'!C14+'Численность 2'!F14</f>
        <v>0</v>
      </c>
      <c r="M14" s="199">
        <f>'Численность 2'!D14+'Численность 2'!G14</f>
        <v>0</v>
      </c>
      <c r="N14" s="200">
        <f>'Численность 2'!E14+'Численность 2'!H14</f>
        <v>0</v>
      </c>
    </row>
    <row r="15" spans="1:191" ht="16.5" thickBot="1" x14ac:dyDescent="0.3">
      <c r="A15" s="180" t="s">
        <v>87</v>
      </c>
      <c r="B15" s="33" t="s">
        <v>88</v>
      </c>
      <c r="C15" s="201"/>
      <c r="D15" s="202"/>
      <c r="E15" s="203"/>
      <c r="F15" s="201"/>
      <c r="G15" s="202"/>
      <c r="H15" s="203"/>
      <c r="I15" s="201"/>
      <c r="J15" s="202"/>
      <c r="K15" s="203"/>
      <c r="L15" s="204">
        <f>'Численность 2'!C15+'Численность 2'!F15</f>
        <v>0</v>
      </c>
      <c r="M15" s="205">
        <f>'Численность 2'!D15+'Численность 2'!G15</f>
        <v>0</v>
      </c>
      <c r="N15" s="206">
        <f>'Численность 2'!E15+'Численность 2'!H15</f>
        <v>0</v>
      </c>
    </row>
    <row r="16" spans="1:191" ht="23.25" customHeight="1" thickBot="1" x14ac:dyDescent="0.3">
      <c r="A16" s="34" t="s">
        <v>89</v>
      </c>
      <c r="B16" s="35" t="s">
        <v>90</v>
      </c>
      <c r="C16" s="164"/>
      <c r="D16" s="164"/>
      <c r="E16" s="165"/>
      <c r="F16" s="164"/>
      <c r="G16" s="164"/>
      <c r="H16" s="165"/>
      <c r="I16" s="164"/>
      <c r="J16" s="164"/>
      <c r="K16" s="165"/>
      <c r="L16" s="166">
        <f>'Численность 2'!C16+'Численность 2'!F16</f>
        <v>24.5</v>
      </c>
      <c r="M16" s="166">
        <f>'Численность 2'!D16+'Численность 2'!G16</f>
        <v>21.5</v>
      </c>
      <c r="N16" s="167">
        <f>'Численность 2'!E16+'Численность 2'!H16</f>
        <v>24</v>
      </c>
    </row>
    <row r="17" spans="1:14" ht="27" customHeight="1" thickBot="1" x14ac:dyDescent="0.3">
      <c r="A17" s="34" t="s">
        <v>91</v>
      </c>
      <c r="B17" s="35" t="s">
        <v>92</v>
      </c>
      <c r="C17" s="164"/>
      <c r="D17" s="164"/>
      <c r="E17" s="165"/>
      <c r="F17" s="164"/>
      <c r="G17" s="164"/>
      <c r="H17" s="165"/>
      <c r="I17" s="164"/>
      <c r="J17" s="164"/>
      <c r="K17" s="165"/>
      <c r="L17" s="166">
        <f>'Численность 2'!C17+'Численность 2'!F17</f>
        <v>18</v>
      </c>
      <c r="M17" s="166">
        <f>'Численность 2'!D17+'Численность 2'!G17</f>
        <v>13.5</v>
      </c>
      <c r="N17" s="167">
        <f>'Численность 2'!E17+'Численность 2'!H17</f>
        <v>19</v>
      </c>
    </row>
    <row r="18" spans="1:14" ht="34.5" customHeight="1" thickBot="1" x14ac:dyDescent="0.3">
      <c r="A18" s="122" t="s">
        <v>93</v>
      </c>
      <c r="B18" s="123" t="s">
        <v>94</v>
      </c>
      <c r="C18" s="159">
        <f>C8+C9+C16+C17</f>
        <v>1</v>
      </c>
      <c r="D18" s="159">
        <f t="shared" ref="D18:K18" si="1">D8+D9+D16+D17</f>
        <v>1</v>
      </c>
      <c r="E18" s="173">
        <f t="shared" si="1"/>
        <v>1</v>
      </c>
      <c r="F18" s="159">
        <f>F8+F9+F16+F17</f>
        <v>0</v>
      </c>
      <c r="G18" s="159">
        <f t="shared" si="1"/>
        <v>0</v>
      </c>
      <c r="H18" s="173">
        <f t="shared" si="1"/>
        <v>0</v>
      </c>
      <c r="I18" s="159">
        <f>I8+I9+I16+I17</f>
        <v>0</v>
      </c>
      <c r="J18" s="159">
        <f t="shared" si="1"/>
        <v>0</v>
      </c>
      <c r="K18" s="173">
        <f t="shared" si="1"/>
        <v>0</v>
      </c>
      <c r="L18" s="170">
        <f>'Численность 2'!C18+'Численность 2'!F18</f>
        <v>67.5</v>
      </c>
      <c r="M18" s="170">
        <f>'Численность 2'!D18+'Численность 2'!G18</f>
        <v>58</v>
      </c>
      <c r="N18" s="181">
        <f>'Численность 2'!E18+'Численность 2'!H18</f>
        <v>66</v>
      </c>
    </row>
    <row r="19" spans="1:14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x14ac:dyDescent="0.25">
      <c r="A20" s="62" t="s">
        <v>95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9">
    <mergeCell ref="C5:E5"/>
    <mergeCell ref="M1:N1"/>
    <mergeCell ref="A3:N3"/>
    <mergeCell ref="A4:A6"/>
    <mergeCell ref="B4:B6"/>
    <mergeCell ref="F5:H5"/>
    <mergeCell ref="I5:K5"/>
    <mergeCell ref="L5:N5"/>
    <mergeCell ref="C4:N4"/>
  </mergeCells>
  <pageMargins left="0.31496062992125984" right="0.11811023622047245" top="0.55118110236220474" bottom="0.15748031496062992" header="0.31496062992125984" footer="0.31496062992125984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B17" sqref="B17:B19"/>
    </sheetView>
  </sheetViews>
  <sheetFormatPr defaultRowHeight="15" x14ac:dyDescent="0.25"/>
  <cols>
    <col min="1" max="1" width="44.7109375" customWidth="1"/>
    <col min="2" max="2" width="6.5703125" customWidth="1"/>
    <col min="3" max="3" width="16.42578125" customWidth="1"/>
    <col min="4" max="4" width="12.85546875" customWidth="1"/>
    <col min="5" max="5" width="15" customWidth="1"/>
    <col min="6" max="6" width="15.5703125" customWidth="1"/>
    <col min="7" max="7" width="18.5703125" customWidth="1"/>
    <col min="8" max="8" width="13" customWidth="1"/>
    <col min="9" max="9" width="16.28515625" customWidth="1"/>
    <col min="10" max="10" width="17.28515625" customWidth="1"/>
    <col min="11" max="151" width="9.140625" style="15"/>
  </cols>
  <sheetData>
    <row r="1" spans="1:229" x14ac:dyDescent="0.25">
      <c r="J1" s="58" t="s">
        <v>214</v>
      </c>
    </row>
    <row r="2" spans="1:229" ht="9.75" customHeight="1" x14ac:dyDescent="0.25"/>
    <row r="3" spans="1:229" ht="18.75" customHeight="1" thickBot="1" x14ac:dyDescent="0.3">
      <c r="A3" s="335" t="s">
        <v>164</v>
      </c>
      <c r="B3" s="335"/>
      <c r="C3" s="335"/>
      <c r="D3" s="335"/>
      <c r="E3" s="335"/>
      <c r="F3" s="335"/>
      <c r="G3" s="335"/>
      <c r="H3" s="335"/>
      <c r="I3" s="335"/>
      <c r="J3" s="33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327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66.75" customHeight="1" thickBot="1" x14ac:dyDescent="0.3">
      <c r="A5" s="291"/>
      <c r="B5" s="328"/>
      <c r="C5" s="293" t="s">
        <v>129</v>
      </c>
      <c r="D5" s="293"/>
      <c r="E5" s="293" t="s">
        <v>130</v>
      </c>
      <c r="F5" s="293"/>
      <c r="G5" s="293" t="s">
        <v>131</v>
      </c>
      <c r="H5" s="293"/>
      <c r="I5" s="347" t="s">
        <v>132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286">
        <v>1</v>
      </c>
      <c r="B6" s="287">
        <v>2</v>
      </c>
      <c r="C6" s="333">
        <v>3</v>
      </c>
      <c r="D6" s="334"/>
      <c r="E6" s="333">
        <v>4</v>
      </c>
      <c r="F6" s="334"/>
      <c r="G6" s="333">
        <v>5</v>
      </c>
      <c r="H6" s="334"/>
      <c r="I6" s="333">
        <v>6</v>
      </c>
      <c r="J6" s="33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17" t="s">
        <v>104</v>
      </c>
      <c r="B7" s="288">
        <v>300</v>
      </c>
      <c r="C7" s="317">
        <v>1</v>
      </c>
      <c r="D7" s="365"/>
      <c r="E7" s="317"/>
      <c r="F7" s="365"/>
      <c r="G7" s="317"/>
      <c r="H7" s="365"/>
      <c r="I7" s="355">
        <f>'СПРАВКА 2'!C7+'СПРАВКА 2'!E7</f>
        <v>7</v>
      </c>
      <c r="J7" s="356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60">
        <v>188</v>
      </c>
      <c r="D8" s="361"/>
      <c r="E8" s="360">
        <f>E10+E11+E12+E13+E14</f>
        <v>0</v>
      </c>
      <c r="F8" s="361"/>
      <c r="G8" s="360">
        <f t="shared" ref="G8" si="0">G10+G11+G12+G13+G14</f>
        <v>0</v>
      </c>
      <c r="H8" s="361"/>
      <c r="I8" s="360">
        <f>'СПРАВКА 2'!C8+'СПРАВКА 2'!E8</f>
        <v>3008</v>
      </c>
      <c r="J8" s="361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20"/>
      <c r="D9" s="362"/>
      <c r="E9" s="320"/>
      <c r="F9" s="362"/>
      <c r="G9" s="320"/>
      <c r="H9" s="362"/>
      <c r="I9" s="363">
        <f>'СПРАВКА 2'!C9+'СПРАВКА 2'!E9</f>
        <v>0</v>
      </c>
      <c r="J9" s="36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22"/>
      <c r="D10" s="357"/>
      <c r="E10" s="322"/>
      <c r="F10" s="357"/>
      <c r="G10" s="322"/>
      <c r="H10" s="357"/>
      <c r="I10" s="358">
        <f>'СПРАВКА 2'!C10+'СПРАВКА 2'!E10</f>
        <v>0</v>
      </c>
      <c r="J10" s="359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5"/>
      <c r="D11" s="352"/>
      <c r="E11" s="305"/>
      <c r="F11" s="352"/>
      <c r="G11" s="305"/>
      <c r="H11" s="352"/>
      <c r="I11" s="353">
        <f>'СПРАВКА 2'!C11+'СПРАВКА 2'!E11</f>
        <v>0</v>
      </c>
      <c r="J11" s="354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5"/>
      <c r="D12" s="352"/>
      <c r="E12" s="305"/>
      <c r="F12" s="352"/>
      <c r="G12" s="305"/>
      <c r="H12" s="352"/>
      <c r="I12" s="353">
        <f>'СПРАВКА 2'!C12+'СПРАВКА 2'!E12</f>
        <v>0</v>
      </c>
      <c r="J12" s="354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5"/>
      <c r="D13" s="352"/>
      <c r="E13" s="305"/>
      <c r="F13" s="352"/>
      <c r="G13" s="305"/>
      <c r="H13" s="352"/>
      <c r="I13" s="355">
        <f>'СПРАВКА 2'!C13+'СПРАВКА 2'!E13</f>
        <v>0</v>
      </c>
      <c r="J13" s="356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07"/>
      <c r="D14" s="349"/>
      <c r="E14" s="307"/>
      <c r="F14" s="349"/>
      <c r="G14" s="307"/>
      <c r="H14" s="349"/>
      <c r="I14" s="350">
        <f>'СПРАВКА 2'!C14+'СПРАВКА 2'!E14</f>
        <v>0</v>
      </c>
      <c r="J14" s="351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5" spans="1:229" ht="9" customHeight="1" x14ac:dyDescent="0.25"/>
    <row r="16" spans="1:229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1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69" customHeight="1" thickBot="1" x14ac:dyDescent="0.3">
      <c r="A18" s="291"/>
      <c r="B18" s="293"/>
      <c r="C18" s="293" t="s">
        <v>129</v>
      </c>
      <c r="D18" s="293"/>
      <c r="E18" s="293" t="s">
        <v>130</v>
      </c>
      <c r="F18" s="293"/>
      <c r="G18" s="293" t="s">
        <v>131</v>
      </c>
      <c r="H18" s="293"/>
      <c r="I18" s="347" t="s">
        <v>132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285" t="s">
        <v>124</v>
      </c>
      <c r="D19" s="285" t="s">
        <v>125</v>
      </c>
      <c r="E19" s="285" t="s">
        <v>124</v>
      </c>
      <c r="F19" s="285" t="s">
        <v>125</v>
      </c>
      <c r="G19" s="285" t="s">
        <v>124</v>
      </c>
      <c r="H19" s="285" t="s">
        <v>125</v>
      </c>
      <c r="I19" s="285" t="s">
        <v>124</v>
      </c>
      <c r="J19" s="285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286">
        <v>1</v>
      </c>
      <c r="B20" s="286">
        <v>2</v>
      </c>
      <c r="C20" s="286">
        <v>3</v>
      </c>
      <c r="D20" s="286">
        <v>4</v>
      </c>
      <c r="E20" s="104">
        <v>5</v>
      </c>
      <c r="F20" s="286">
        <v>6</v>
      </c>
      <c r="G20" s="286">
        <v>7</v>
      </c>
      <c r="H20" s="286">
        <v>8</v>
      </c>
      <c r="I20" s="286">
        <v>9</v>
      </c>
      <c r="J20" s="28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33"/>
      <c r="D21" s="134"/>
      <c r="E21" s="135"/>
      <c r="F21" s="134"/>
      <c r="G21" s="135"/>
      <c r="H21" s="134"/>
      <c r="I21" s="128">
        <f>'СПРАВКА 2'!C21+'СПРАВКА 2'!E21</f>
        <v>10</v>
      </c>
      <c r="J21" s="132">
        <f>'СПРАВКА 2'!D21+'СПРАВКА 2'!F21</f>
        <v>11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33"/>
      <c r="D22" s="134"/>
      <c r="E22" s="135"/>
      <c r="F22" s="134"/>
      <c r="G22" s="135"/>
      <c r="H22" s="134"/>
      <c r="I22" s="128">
        <f>'СПРАВКА 2'!C22+'СПРАВКА 2'!E22</f>
        <v>0</v>
      </c>
      <c r="J22" s="132">
        <f>'СПРАВКА 2'!D22+'СПРАВКА 2'!F22</f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33"/>
      <c r="D23" s="134"/>
      <c r="E23" s="135"/>
      <c r="F23" s="134"/>
      <c r="G23" s="135"/>
      <c r="H23" s="134"/>
      <c r="I23" s="128">
        <f>'СПРАВКА 2'!C23+'СПРАВКА 2'!E23</f>
        <v>0</v>
      </c>
      <c r="J23" s="132">
        <f>'СПРАВКА 2'!D23+'СПРАВКА 2'!F23</f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33"/>
      <c r="D24" s="134"/>
      <c r="E24" s="135"/>
      <c r="F24" s="134"/>
      <c r="G24" s="135"/>
      <c r="H24" s="134"/>
      <c r="I24" s="128">
        <f>'СПРАВКА 2'!C24+'СПРАВКА 2'!E24</f>
        <v>0</v>
      </c>
      <c r="J24" s="132">
        <f>'СПРАВКА 2'!D24+'СПРАВКА 2'!F24</f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33"/>
      <c r="D25" s="134"/>
      <c r="E25" s="135"/>
      <c r="F25" s="134"/>
      <c r="G25" s="135"/>
      <c r="H25" s="134"/>
      <c r="I25" s="128">
        <f>'СПРАВКА 2'!C25+'СПРАВКА 2'!E25</f>
        <v>0</v>
      </c>
      <c r="J25" s="132">
        <f>'СПРАВКА 2'!D25+'СПРАВКА 2'!F25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33"/>
      <c r="D26" s="134"/>
      <c r="E26" s="135"/>
      <c r="F26" s="134"/>
      <c r="G26" s="135"/>
      <c r="H26" s="134"/>
      <c r="I26" s="128">
        <f>'СПРАВКА 2'!C26+'СПРАВКА 2'!E26</f>
        <v>0</v>
      </c>
      <c r="J26" s="132">
        <f>'СПРАВКА 2'!D26+'СПРАВКА 2'!F26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7" spans="1:126" ht="9.75" customHeight="1" x14ac:dyDescent="0.25"/>
    <row r="28" spans="1:126" customFormat="1" ht="22.5" customHeight="1" x14ac:dyDescent="0.25">
      <c r="A28" s="348" t="s">
        <v>95</v>
      </c>
      <c r="B28" s="348"/>
      <c r="C28" s="348"/>
      <c r="D28" s="348"/>
      <c r="E28" s="348"/>
      <c r="F28" s="348"/>
      <c r="G28" s="348"/>
      <c r="H28" s="348"/>
      <c r="I28" s="348"/>
      <c r="J28" s="348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3:J3"/>
    <mergeCell ref="A4:A5"/>
    <mergeCell ref="B4:B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E12:F12"/>
    <mergeCell ref="G12:H12"/>
    <mergeCell ref="I12:J12"/>
    <mergeCell ref="C13:D13"/>
    <mergeCell ref="E13:F13"/>
    <mergeCell ref="G13:H13"/>
    <mergeCell ref="I13:J13"/>
    <mergeCell ref="A28:J28"/>
    <mergeCell ref="G18:H18"/>
    <mergeCell ref="I18:J18"/>
    <mergeCell ref="C4:J4"/>
    <mergeCell ref="C5:D5"/>
    <mergeCell ref="C17:J17"/>
    <mergeCell ref="C18:D18"/>
    <mergeCell ref="C14:D14"/>
    <mergeCell ref="E14:F14"/>
    <mergeCell ref="G14:H14"/>
    <mergeCell ref="I14:J14"/>
    <mergeCell ref="A16:J16"/>
    <mergeCell ref="A17:A19"/>
    <mergeCell ref="B17:B19"/>
    <mergeCell ref="E18:F18"/>
    <mergeCell ref="C12:D12"/>
  </mergeCells>
  <pageMargins left="0.70866141732283472" right="0.11811023622047245" top="0.55118110236220474" bottom="0.35433070866141736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B16" zoomScale="87" zoomScaleNormal="100" zoomScaleSheetLayoutView="87" workbookViewId="0">
      <selection activeCell="F30" sqref="F30"/>
    </sheetView>
  </sheetViews>
  <sheetFormatPr defaultRowHeight="15" x14ac:dyDescent="0.25"/>
  <cols>
    <col min="1" max="1" width="72.28515625" customWidth="1"/>
    <col min="2" max="2" width="4.85546875" customWidth="1"/>
    <col min="3" max="3" width="14.85546875" customWidth="1"/>
    <col min="4" max="4" width="16.7109375" customWidth="1"/>
    <col min="5" max="5" width="14.140625" customWidth="1"/>
    <col min="6" max="6" width="15.85546875" customWidth="1"/>
    <col min="7" max="7" width="15" customWidth="1"/>
    <col min="8" max="8" width="17.140625" customWidth="1"/>
    <col min="9" max="9" width="10.7109375" customWidth="1"/>
    <col min="10" max="10" width="14.85546875" customWidth="1"/>
  </cols>
  <sheetData>
    <row r="1" spans="1:10" x14ac:dyDescent="0.25">
      <c r="J1" s="58" t="s">
        <v>199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67.5" customHeight="1" thickBot="1" x14ac:dyDescent="0.3">
      <c r="A4" s="291"/>
      <c r="B4" s="292"/>
      <c r="C4" s="293" t="s">
        <v>200</v>
      </c>
      <c r="D4" s="293"/>
      <c r="E4" s="347" t="s">
        <v>201</v>
      </c>
      <c r="F4" s="293"/>
      <c r="G4" s="293" t="s">
        <v>202</v>
      </c>
      <c r="H4" s="293"/>
      <c r="I4" s="293" t="s">
        <v>203</v>
      </c>
      <c r="J4" s="293"/>
    </row>
    <row r="5" spans="1:10" ht="42.75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35.25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73" t="s">
        <v>65</v>
      </c>
      <c r="H7" s="274">
        <f>J7+'РАСХОДЫ 4'!D7</f>
        <v>0</v>
      </c>
      <c r="I7" s="273" t="s">
        <v>65</v>
      </c>
      <c r="J7" s="274">
        <f>'РАСХОДЫ 3'!D7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75"/>
      <c r="H8" s="169"/>
      <c r="I8" s="275"/>
      <c r="J8" s="169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76" t="s">
        <v>65</v>
      </c>
      <c r="H9" s="194">
        <f>J9+'РАСХОДЫ 4'!D9</f>
        <v>0</v>
      </c>
      <c r="I9" s="276" t="s">
        <v>65</v>
      </c>
      <c r="J9" s="194">
        <f>'РАСХОДЫ 3'!D9</f>
        <v>0</v>
      </c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75" t="s">
        <v>65</v>
      </c>
      <c r="H10" s="169">
        <f>J10+'РАСХОДЫ 4'!D10</f>
        <v>0</v>
      </c>
      <c r="I10" s="275" t="s">
        <v>65</v>
      </c>
      <c r="J10" s="169">
        <f>'РАСХОДЫ 3'!D10</f>
        <v>0</v>
      </c>
    </row>
    <row r="11" spans="1:10" s="93" customFormat="1" ht="30.75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2501</v>
      </c>
      <c r="E11" s="214" t="s">
        <v>65</v>
      </c>
      <c r="F11" s="258">
        <f>F13+F14+F16</f>
        <v>507</v>
      </c>
      <c r="G11" s="273" t="s">
        <v>65</v>
      </c>
      <c r="H11" s="274">
        <f>J11+'РАСХОДЫ 4'!D11</f>
        <v>915</v>
      </c>
      <c r="I11" s="273" t="s">
        <v>65</v>
      </c>
      <c r="J11" s="274">
        <f>'РАСХОДЫ 3'!D11</f>
        <v>915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75"/>
      <c r="H12" s="169"/>
      <c r="I12" s="275"/>
      <c r="J12" s="169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>
        <v>2501</v>
      </c>
      <c r="E13" s="217" t="s">
        <v>65</v>
      </c>
      <c r="F13" s="191">
        <v>507</v>
      </c>
      <c r="G13" s="276" t="s">
        <v>65</v>
      </c>
      <c r="H13" s="194">
        <f>J13+'РАСХОДЫ 4'!D13</f>
        <v>915</v>
      </c>
      <c r="I13" s="276" t="s">
        <v>65</v>
      </c>
      <c r="J13" s="194">
        <f>'РАСХОДЫ 3'!D13</f>
        <v>915</v>
      </c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/>
      <c r="E14" s="217" t="s">
        <v>65</v>
      </c>
      <c r="F14" s="191"/>
      <c r="G14" s="276" t="s">
        <v>65</v>
      </c>
      <c r="H14" s="194">
        <f>J14+'РАСХОДЫ 4'!D14</f>
        <v>0</v>
      </c>
      <c r="I14" s="276" t="s">
        <v>65</v>
      </c>
      <c r="J14" s="194">
        <f>'РАСХОДЫ 3'!D14</f>
        <v>0</v>
      </c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/>
      <c r="E15" s="217" t="s">
        <v>65</v>
      </c>
      <c r="F15" s="191"/>
      <c r="G15" s="276" t="s">
        <v>65</v>
      </c>
      <c r="H15" s="194">
        <f>J15+'РАСХОДЫ 4'!D15</f>
        <v>0</v>
      </c>
      <c r="I15" s="276" t="s">
        <v>65</v>
      </c>
      <c r="J15" s="194">
        <f>'РАСХОДЫ 3'!D15</f>
        <v>0</v>
      </c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75" t="s">
        <v>65</v>
      </c>
      <c r="H16" s="169">
        <f>J16+'РАСХОДЫ 4'!D16</f>
        <v>0</v>
      </c>
      <c r="I16" s="275" t="s">
        <v>65</v>
      </c>
      <c r="J16" s="169">
        <f>'РАСХОДЫ 3'!D16</f>
        <v>0</v>
      </c>
    </row>
    <row r="17" spans="1:10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>
        <v>1808</v>
      </c>
      <c r="E17" s="214" t="s">
        <v>65</v>
      </c>
      <c r="F17" s="260"/>
      <c r="G17" s="273" t="s">
        <v>65</v>
      </c>
      <c r="H17" s="274">
        <f>J17+'РАСХОДЫ 4'!D17</f>
        <v>0</v>
      </c>
      <c r="I17" s="273" t="s">
        <v>65</v>
      </c>
      <c r="J17" s="274">
        <f>'РАСХОДЫ 3'!D17</f>
        <v>0</v>
      </c>
    </row>
    <row r="18" spans="1:10" s="93" customFormat="1" ht="30" customHeight="1" thickBot="1" x14ac:dyDescent="0.3">
      <c r="A18" s="230" t="s">
        <v>28</v>
      </c>
      <c r="B18" s="35" t="s">
        <v>48</v>
      </c>
      <c r="C18" s="214" t="s">
        <v>65</v>
      </c>
      <c r="D18" s="260">
        <v>887</v>
      </c>
      <c r="E18" s="214" t="s">
        <v>65</v>
      </c>
      <c r="F18" s="260"/>
      <c r="G18" s="273" t="s">
        <v>65</v>
      </c>
      <c r="H18" s="274">
        <f>J18+'РАСХОДЫ 4'!D18</f>
        <v>168</v>
      </c>
      <c r="I18" s="273" t="s">
        <v>65</v>
      </c>
      <c r="J18" s="274">
        <f>'РАСХОДЫ 3'!D18</f>
        <v>168</v>
      </c>
    </row>
    <row r="19" spans="1:10" s="93" customFormat="1" ht="38.25" customHeight="1" thickBot="1" x14ac:dyDescent="0.3">
      <c r="A19" s="230" t="s">
        <v>29</v>
      </c>
      <c r="B19" s="35" t="s">
        <v>49</v>
      </c>
      <c r="C19" s="220">
        <v>9881</v>
      </c>
      <c r="D19" s="258">
        <f>D7+D11+D17+D18</f>
        <v>5196</v>
      </c>
      <c r="E19" s="220">
        <v>941</v>
      </c>
      <c r="F19" s="258">
        <f>F7+F11+F17+F18</f>
        <v>507</v>
      </c>
      <c r="G19" s="280">
        <f>I19+'РАСХОДЫ 4'!C19</f>
        <v>2060</v>
      </c>
      <c r="H19" s="274">
        <f>J19+'РАСХОДЫ 4'!D19</f>
        <v>1083</v>
      </c>
      <c r="I19" s="280">
        <f>'РАСХОДЫ 3'!C19</f>
        <v>2060</v>
      </c>
      <c r="J19" s="274">
        <f>'РАСХОДЫ 3'!D19</f>
        <v>1083</v>
      </c>
    </row>
    <row r="20" spans="1:10" s="93" customFormat="1" ht="24" customHeight="1" thickBot="1" x14ac:dyDescent="0.3">
      <c r="A20" s="230" t="s">
        <v>71</v>
      </c>
      <c r="B20" s="35" t="s">
        <v>50</v>
      </c>
      <c r="C20" s="220">
        <v>20</v>
      </c>
      <c r="D20" s="260">
        <v>8</v>
      </c>
      <c r="E20" s="220"/>
      <c r="F20" s="260"/>
      <c r="G20" s="280">
        <f>I20+'РАСХОДЫ 4'!C20</f>
        <v>20</v>
      </c>
      <c r="H20" s="274">
        <f>J20+'РАСХОДЫ 4'!D20</f>
        <v>5</v>
      </c>
      <c r="I20" s="280">
        <f>'РАСХОДЫ 3'!C20</f>
        <v>20</v>
      </c>
      <c r="J20" s="274">
        <f>'РАСХОДЫ 3'!D20</f>
        <v>5</v>
      </c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77"/>
      <c r="H21" s="169"/>
      <c r="I21" s="277"/>
      <c r="J21" s="169"/>
    </row>
    <row r="22" spans="1:10" s="93" customFormat="1" ht="15.75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76" t="s">
        <v>65</v>
      </c>
      <c r="H22" s="194">
        <f>J22+'РАСХОДЫ 4'!D22</f>
        <v>0</v>
      </c>
      <c r="I22" s="276" t="s">
        <v>65</v>
      </c>
      <c r="J22" s="194">
        <f>'РАСХОДЫ 3'!D22</f>
        <v>0</v>
      </c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8</v>
      </c>
      <c r="E23" s="246" t="s">
        <v>65</v>
      </c>
      <c r="F23" s="261">
        <f>F25+F26</f>
        <v>0</v>
      </c>
      <c r="G23" s="278" t="s">
        <v>65</v>
      </c>
      <c r="H23" s="279">
        <f>J23+'РАСХОДЫ 4'!D23</f>
        <v>5</v>
      </c>
      <c r="I23" s="278" t="s">
        <v>65</v>
      </c>
      <c r="J23" s="279">
        <f>'РАСХОДЫ 3'!D23</f>
        <v>5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75"/>
      <c r="H24" s="169"/>
      <c r="I24" s="275"/>
      <c r="J24" s="169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>
        <v>8</v>
      </c>
      <c r="E25" s="217" t="s">
        <v>65</v>
      </c>
      <c r="F25" s="191"/>
      <c r="G25" s="276" t="s">
        <v>65</v>
      </c>
      <c r="H25" s="194">
        <f>J25+'РАСХОДЫ 4'!D25</f>
        <v>5</v>
      </c>
      <c r="I25" s="276" t="s">
        <v>65</v>
      </c>
      <c r="J25" s="194">
        <f>'РАСХОДЫ 3'!D25</f>
        <v>5</v>
      </c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75" t="s">
        <v>65</v>
      </c>
      <c r="H26" s="169">
        <f>J26+'РАСХОДЫ 4'!D26</f>
        <v>0</v>
      </c>
      <c r="I26" s="275" t="s">
        <v>65</v>
      </c>
      <c r="J26" s="169">
        <f>'РАСХОДЫ 3'!D26</f>
        <v>0</v>
      </c>
    </row>
    <row r="27" spans="1:10" s="93" customFormat="1" ht="26.25" customHeight="1" thickBot="1" x14ac:dyDescent="0.3">
      <c r="A27" s="230" t="s">
        <v>69</v>
      </c>
      <c r="B27" s="174" t="s">
        <v>55</v>
      </c>
      <c r="C27" s="265">
        <v>7124</v>
      </c>
      <c r="D27" s="260">
        <v>4228</v>
      </c>
      <c r="E27" s="265">
        <v>282</v>
      </c>
      <c r="F27" s="260">
        <v>130</v>
      </c>
      <c r="G27" s="281">
        <f>I27+'РАСХОДЫ 4'!C27</f>
        <v>1080</v>
      </c>
      <c r="H27" s="274">
        <f>J27+'РАСХОДЫ 4'!D27</f>
        <v>417</v>
      </c>
      <c r="I27" s="281">
        <f>'РАСХОДЫ 3'!C27</f>
        <v>1080</v>
      </c>
      <c r="J27" s="274">
        <f>'РАСХОДЫ 3'!D27</f>
        <v>417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77"/>
      <c r="H28" s="169"/>
      <c r="I28" s="277"/>
      <c r="J28" s="169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3</v>
      </c>
      <c r="E29" s="217" t="s">
        <v>65</v>
      </c>
      <c r="F29" s="262">
        <f>F31+F32</f>
        <v>0</v>
      </c>
      <c r="G29" s="276" t="s">
        <v>65</v>
      </c>
      <c r="H29" s="194">
        <f>J29+'РАСХОДЫ 4'!D29</f>
        <v>0</v>
      </c>
      <c r="I29" s="276" t="s">
        <v>65</v>
      </c>
      <c r="J29" s="194">
        <f>'РАСХОДЫ 3'!D29</f>
        <v>0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75"/>
      <c r="H30" s="169"/>
      <c r="I30" s="275"/>
      <c r="J30" s="169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>
        <v>3</v>
      </c>
      <c r="E31" s="217" t="s">
        <v>65</v>
      </c>
      <c r="F31" s="191"/>
      <c r="G31" s="276" t="s">
        <v>65</v>
      </c>
      <c r="H31" s="194">
        <f>J31+'РАСХОДЫ 4'!D31</f>
        <v>0</v>
      </c>
      <c r="I31" s="276" t="s">
        <v>65</v>
      </c>
      <c r="J31" s="194">
        <f>'РАСХОДЫ 3'!D31</f>
        <v>0</v>
      </c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78" t="s">
        <v>65</v>
      </c>
      <c r="H32" s="279">
        <f>J32+'РАСХОДЫ 4'!D32</f>
        <v>0</v>
      </c>
      <c r="I32" s="278" t="s">
        <v>65</v>
      </c>
      <c r="J32" s="279">
        <f>'РАСХОДЫ 3'!D32</f>
        <v>0</v>
      </c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/>
      <c r="E33" s="246" t="s">
        <v>65</v>
      </c>
      <c r="F33" s="263"/>
      <c r="G33" s="278" t="s">
        <v>65</v>
      </c>
      <c r="H33" s="279">
        <f>J33+'РАСХОДЫ 4'!D33</f>
        <v>0</v>
      </c>
      <c r="I33" s="278" t="s">
        <v>65</v>
      </c>
      <c r="J33" s="279">
        <f>'РАСХОДЫ 3'!D33</f>
        <v>0</v>
      </c>
    </row>
    <row r="34" spans="1:10" s="93" customFormat="1" ht="20.25" customHeight="1" thickBot="1" x14ac:dyDescent="0.3">
      <c r="A34" s="271" t="s">
        <v>37</v>
      </c>
      <c r="B34" s="268" t="s">
        <v>60</v>
      </c>
      <c r="C34" s="215" t="s">
        <v>65</v>
      </c>
      <c r="D34" s="259">
        <v>1364</v>
      </c>
      <c r="E34" s="215" t="s">
        <v>65</v>
      </c>
      <c r="F34" s="259">
        <v>130</v>
      </c>
      <c r="G34" s="275" t="s">
        <v>65</v>
      </c>
      <c r="H34" s="169">
        <f>J34+'РАСХОДЫ 4'!D34</f>
        <v>319</v>
      </c>
      <c r="I34" s="275" t="s">
        <v>65</v>
      </c>
      <c r="J34" s="169">
        <f>'РАСХОДЫ 3'!D34</f>
        <v>319</v>
      </c>
    </row>
    <row r="35" spans="1:10" s="93" customFormat="1" ht="37.5" customHeight="1" thickBot="1" x14ac:dyDescent="0.3">
      <c r="A35" s="230" t="s">
        <v>68</v>
      </c>
      <c r="B35" s="123" t="s">
        <v>61</v>
      </c>
      <c r="C35" s="264">
        <f>C19+C20+C27</f>
        <v>17025</v>
      </c>
      <c r="D35" s="258">
        <f>D19+D20+D27</f>
        <v>9432</v>
      </c>
      <c r="E35" s="264">
        <f>E19+E20+E27</f>
        <v>1223</v>
      </c>
      <c r="F35" s="258">
        <f>F19+F20+F27</f>
        <v>637</v>
      </c>
      <c r="G35" s="282">
        <f>I35+'РАСХОДЫ 4'!C35</f>
        <v>3160</v>
      </c>
      <c r="H35" s="274">
        <f>J35+'РАСХОДЫ 4'!D35</f>
        <v>1505</v>
      </c>
      <c r="I35" s="282">
        <f>'РАСХОДЫ 3'!C35</f>
        <v>3160</v>
      </c>
      <c r="J35" s="274">
        <f>'РАСХОДЫ 3'!D35</f>
        <v>1505</v>
      </c>
    </row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31496062992125984" right="0.11811023622047245" top="0.55118110236220474" bottom="0.15748031496062992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topLeftCell="A4" zoomScaleNormal="100" zoomScaleSheetLayoutView="100" workbookViewId="0">
      <selection activeCell="E22" sqref="E22"/>
    </sheetView>
  </sheetViews>
  <sheetFormatPr defaultRowHeight="15" x14ac:dyDescent="0.25"/>
  <cols>
    <col min="1" max="1" width="38.28515625" customWidth="1"/>
    <col min="2" max="2" width="6.7109375" customWidth="1"/>
    <col min="3" max="3" width="13" customWidth="1"/>
    <col min="4" max="4" width="11" customWidth="1"/>
    <col min="5" max="5" width="10.8554687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0" customWidth="1"/>
    <col min="14" max="14" width="9" customWidth="1"/>
  </cols>
  <sheetData>
    <row r="1" spans="1:191" x14ac:dyDescent="0.25">
      <c r="M1" s="296" t="s">
        <v>171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56.25" customHeight="1" thickBot="1" x14ac:dyDescent="0.3">
      <c r="A5" s="293"/>
      <c r="B5" s="297"/>
      <c r="C5" s="293" t="s">
        <v>173</v>
      </c>
      <c r="D5" s="293"/>
      <c r="E5" s="293"/>
      <c r="F5" s="293" t="s">
        <v>174</v>
      </c>
      <c r="G5" s="293"/>
      <c r="H5" s="293"/>
      <c r="I5" s="293" t="s">
        <v>175</v>
      </c>
      <c r="J5" s="293"/>
      <c r="K5" s="293"/>
      <c r="L5" s="293" t="s">
        <v>172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M7" s="171">
        <v>13</v>
      </c>
      <c r="N7" s="171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101" t="s">
        <v>74</v>
      </c>
      <c r="B8" s="174" t="s">
        <v>75</v>
      </c>
      <c r="C8" s="182"/>
      <c r="D8" s="182"/>
      <c r="E8" s="183"/>
      <c r="F8" s="182"/>
      <c r="G8" s="182"/>
      <c r="H8" s="183"/>
      <c r="I8" s="184">
        <f>L8+'Численность 4'!C8</f>
        <v>0</v>
      </c>
      <c r="J8" s="184">
        <f>M8+'Численность 4'!D8</f>
        <v>0</v>
      </c>
      <c r="K8" s="185">
        <f>N8+'Численность 4'!E8</f>
        <v>0</v>
      </c>
      <c r="L8" s="184">
        <f>'Численность 3'!C8</f>
        <v>0</v>
      </c>
      <c r="M8" s="184">
        <f>'Численность 3'!D8</f>
        <v>0</v>
      </c>
      <c r="N8" s="185">
        <f>'Численность 3'!E8</f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v>23</v>
      </c>
      <c r="D9" s="154">
        <v>21</v>
      </c>
      <c r="E9" s="155">
        <v>21</v>
      </c>
      <c r="F9" s="154">
        <v>2</v>
      </c>
      <c r="G9" s="154">
        <v>2</v>
      </c>
      <c r="H9" s="155">
        <v>2</v>
      </c>
      <c r="I9" s="166">
        <f>L9+'Численность 4'!C9</f>
        <v>6</v>
      </c>
      <c r="J9" s="166">
        <f>M9+'Численность 4'!D9</f>
        <v>5</v>
      </c>
      <c r="K9" s="167">
        <f>N9+'Численность 4'!E9</f>
        <v>5</v>
      </c>
      <c r="L9" s="166">
        <f>'Численность 3'!C9</f>
        <v>6</v>
      </c>
      <c r="M9" s="166">
        <f>'Численность 3'!D9</f>
        <v>5</v>
      </c>
      <c r="N9" s="167">
        <f>'Численность 3'!E9</f>
        <v>5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/>
      <c r="G10" s="178"/>
      <c r="H10" s="179"/>
      <c r="I10" s="186">
        <f>L10+'Численность 4'!C10</f>
        <v>0</v>
      </c>
      <c r="J10" s="187">
        <f>M10+'Численность 4'!D10</f>
        <v>0</v>
      </c>
      <c r="K10" s="188">
        <f>N10+'Численность 4'!E10</f>
        <v>0</v>
      </c>
      <c r="L10" s="186">
        <f>'Численность 3'!C10</f>
        <v>0</v>
      </c>
      <c r="M10" s="187">
        <f>'Численность 3'!D10</f>
        <v>0</v>
      </c>
      <c r="N10" s="188">
        <f>'Численность 3'!E10</f>
        <v>0</v>
      </c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92">
        <f>L11+'Численность 4'!C11</f>
        <v>0</v>
      </c>
      <c r="J11" s="193">
        <f>M11+'Численность 4'!D11</f>
        <v>0</v>
      </c>
      <c r="K11" s="194">
        <f>N11+'Численность 4'!E11</f>
        <v>0</v>
      </c>
      <c r="L11" s="192">
        <f>'Численность 3'!C11</f>
        <v>0</v>
      </c>
      <c r="M11" s="193">
        <f>'Численность 3'!D11</f>
        <v>0</v>
      </c>
      <c r="N11" s="194">
        <f>'Численность 3'!E11</f>
        <v>0</v>
      </c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/>
      <c r="G12" s="196"/>
      <c r="H12" s="197"/>
      <c r="I12" s="198">
        <f>L12+'Численность 4'!C12</f>
        <v>0</v>
      </c>
      <c r="J12" s="199">
        <f>M12+'Численность 4'!D12</f>
        <v>0</v>
      </c>
      <c r="K12" s="200">
        <f>N12+'Численность 4'!E12</f>
        <v>0</v>
      </c>
      <c r="L12" s="198">
        <f>'Численность 3'!C12</f>
        <v>0</v>
      </c>
      <c r="M12" s="199">
        <f>'Численность 3'!D12</f>
        <v>0</v>
      </c>
      <c r="N12" s="200">
        <f>'Численность 3'!E12</f>
        <v>0</v>
      </c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195"/>
      <c r="G13" s="196"/>
      <c r="H13" s="197"/>
      <c r="I13" s="198">
        <f>L13+'Численность 4'!C13</f>
        <v>0</v>
      </c>
      <c r="J13" s="199">
        <f>M13+'Численность 4'!D13</f>
        <v>0</v>
      </c>
      <c r="K13" s="200">
        <f>N13+'Численность 4'!E13</f>
        <v>0</v>
      </c>
      <c r="L13" s="198">
        <f>'Численность 3'!C13</f>
        <v>0</v>
      </c>
      <c r="M13" s="199">
        <f>'Численность 3'!D13</f>
        <v>0</v>
      </c>
      <c r="N13" s="200">
        <f>'Численность 3'!E13</f>
        <v>0</v>
      </c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8">
        <f>L14+'Численность 4'!C14</f>
        <v>0</v>
      </c>
      <c r="J14" s="199">
        <f>M14+'Численность 4'!D14</f>
        <v>0</v>
      </c>
      <c r="K14" s="200">
        <f>N14+'Численность 4'!E14</f>
        <v>0</v>
      </c>
      <c r="L14" s="198">
        <f>'Численность 3'!C14</f>
        <v>0</v>
      </c>
      <c r="M14" s="199">
        <f>'Численность 3'!D14</f>
        <v>0</v>
      </c>
      <c r="N14" s="200">
        <f>'Численность 3'!E14</f>
        <v>0</v>
      </c>
    </row>
    <row r="15" spans="1:191" ht="16.5" thickBot="1" x14ac:dyDescent="0.3">
      <c r="A15" s="180" t="s">
        <v>87</v>
      </c>
      <c r="B15" s="33" t="s">
        <v>88</v>
      </c>
      <c r="C15" s="201"/>
      <c r="D15" s="202"/>
      <c r="E15" s="203"/>
      <c r="F15" s="201"/>
      <c r="G15" s="202"/>
      <c r="H15" s="203"/>
      <c r="I15" s="204">
        <f>L15+'Численность 4'!C15</f>
        <v>0</v>
      </c>
      <c r="J15" s="205">
        <f>M15+'Численность 4'!D15</f>
        <v>0</v>
      </c>
      <c r="K15" s="206">
        <f>N15+'Численность 4'!E15</f>
        <v>0</v>
      </c>
      <c r="L15" s="204">
        <f>'Численность 3'!C15</f>
        <v>0</v>
      </c>
      <c r="M15" s="205">
        <f>'Численность 3'!D15</f>
        <v>0</v>
      </c>
      <c r="N15" s="206">
        <f>'Численность 3'!E15</f>
        <v>0</v>
      </c>
    </row>
    <row r="16" spans="1:191" ht="32.25" customHeight="1" thickBot="1" x14ac:dyDescent="0.3">
      <c r="A16" s="101" t="s">
        <v>89</v>
      </c>
      <c r="B16" s="174" t="s">
        <v>90</v>
      </c>
      <c r="C16" s="182">
        <v>24.5</v>
      </c>
      <c r="D16" s="182">
        <v>21.5</v>
      </c>
      <c r="E16" s="183">
        <v>24</v>
      </c>
      <c r="F16" s="182"/>
      <c r="G16" s="182"/>
      <c r="H16" s="183"/>
      <c r="I16" s="184">
        <f>L16+'Численность 4'!C16</f>
        <v>0</v>
      </c>
      <c r="J16" s="184">
        <f>M16+'Численность 4'!D16</f>
        <v>0</v>
      </c>
      <c r="K16" s="185">
        <f>N16+'Численность 4'!E16</f>
        <v>0</v>
      </c>
      <c r="L16" s="184">
        <f>'Численность 3'!C16</f>
        <v>0</v>
      </c>
      <c r="M16" s="184">
        <f>'Численность 3'!D16</f>
        <v>0</v>
      </c>
      <c r="N16" s="185">
        <f>'Численность 3'!E16</f>
        <v>0</v>
      </c>
    </row>
    <row r="17" spans="1:14" ht="33.75" customHeight="1" thickBot="1" x14ac:dyDescent="0.3">
      <c r="A17" s="34" t="s">
        <v>91</v>
      </c>
      <c r="B17" s="35" t="s">
        <v>92</v>
      </c>
      <c r="C17" s="164">
        <v>18</v>
      </c>
      <c r="D17" s="164">
        <v>13.5</v>
      </c>
      <c r="E17" s="165">
        <v>19</v>
      </c>
      <c r="F17" s="164"/>
      <c r="G17" s="164"/>
      <c r="H17" s="165"/>
      <c r="I17" s="166">
        <f>L17+'Численность 4'!C17</f>
        <v>2</v>
      </c>
      <c r="J17" s="166">
        <f>M17+'Численность 4'!D17</f>
        <v>2</v>
      </c>
      <c r="K17" s="167">
        <f>N17+'Численность 4'!E17</f>
        <v>2</v>
      </c>
      <c r="L17" s="166">
        <f>'Численность 3'!C17</f>
        <v>2</v>
      </c>
      <c r="M17" s="166">
        <f>'Численность 3'!D17</f>
        <v>2</v>
      </c>
      <c r="N17" s="167">
        <f>'Численность 3'!E17</f>
        <v>2</v>
      </c>
    </row>
    <row r="18" spans="1:14" ht="45.75" customHeight="1" thickBot="1" x14ac:dyDescent="0.3">
      <c r="A18" s="122" t="s">
        <v>93</v>
      </c>
      <c r="B18" s="123" t="s">
        <v>94</v>
      </c>
      <c r="C18" s="159">
        <f>C8+C9+C16+C17</f>
        <v>65.5</v>
      </c>
      <c r="D18" s="159">
        <f t="shared" ref="D18:E18" si="0">D8+D9+D16+D17</f>
        <v>56</v>
      </c>
      <c r="E18" s="173">
        <f t="shared" si="0"/>
        <v>64</v>
      </c>
      <c r="F18" s="159">
        <f>F8+F9+F16+F17</f>
        <v>2</v>
      </c>
      <c r="G18" s="159">
        <f t="shared" ref="G18:H18" si="1">G8+G9+G16+G17</f>
        <v>2</v>
      </c>
      <c r="H18" s="173">
        <f t="shared" si="1"/>
        <v>2</v>
      </c>
      <c r="I18" s="170">
        <f>L18+'Численность 4'!C18</f>
        <v>8</v>
      </c>
      <c r="J18" s="170">
        <f>M18+'Численность 4'!D18</f>
        <v>7</v>
      </c>
      <c r="K18" s="181">
        <f>N18+'Численность 4'!E18</f>
        <v>7</v>
      </c>
      <c r="L18" s="170">
        <f>'Численность 3'!C18</f>
        <v>8</v>
      </c>
      <c r="M18" s="170">
        <f>'Численность 3'!D18</f>
        <v>7</v>
      </c>
      <c r="N18" s="181">
        <f>'Численность 3'!E18</f>
        <v>7</v>
      </c>
    </row>
    <row r="19" spans="1:14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7.75" customHeight="1" x14ac:dyDescent="0.25">
      <c r="A20" s="348" t="s">
        <v>95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10">
    <mergeCell ref="A20:N20"/>
    <mergeCell ref="F5:H5"/>
    <mergeCell ref="I5:K5"/>
    <mergeCell ref="L5:N5"/>
    <mergeCell ref="M1:N1"/>
    <mergeCell ref="A3:N3"/>
    <mergeCell ref="A4:A6"/>
    <mergeCell ref="B4:B6"/>
    <mergeCell ref="C4:N4"/>
    <mergeCell ref="C5:E5"/>
  </mergeCells>
  <pageMargins left="0.31496062992125984" right="0.11811023622047245" top="0.74803149606299213" bottom="0.15748031496062992" header="0.31496062992125984" footer="0.31496062992125984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F15" sqref="F15"/>
    </sheetView>
  </sheetViews>
  <sheetFormatPr defaultRowHeight="15" x14ac:dyDescent="0.25"/>
  <cols>
    <col min="1" max="1" width="48.140625" customWidth="1"/>
    <col min="2" max="2" width="6.5703125" customWidth="1"/>
    <col min="3" max="3" width="16.42578125" customWidth="1"/>
    <col min="4" max="4" width="12.85546875" customWidth="1"/>
    <col min="5" max="5" width="15" customWidth="1"/>
    <col min="6" max="6" width="15.5703125" customWidth="1"/>
    <col min="7" max="7" width="15.7109375" customWidth="1"/>
    <col min="8" max="8" width="13" customWidth="1"/>
    <col min="9" max="9" width="14.85546875" customWidth="1"/>
    <col min="10" max="10" width="13.85546875" customWidth="1"/>
    <col min="11" max="151" width="9.140625" style="15"/>
  </cols>
  <sheetData>
    <row r="1" spans="1:229" x14ac:dyDescent="0.25">
      <c r="J1" s="58" t="s">
        <v>215</v>
      </c>
    </row>
    <row r="2" spans="1:229" ht="9" customHeight="1" x14ac:dyDescent="0.25"/>
    <row r="3" spans="1:229" ht="18.75" customHeight="1" thickBot="1" x14ac:dyDescent="0.3">
      <c r="A3" s="335" t="s">
        <v>164</v>
      </c>
      <c r="B3" s="335"/>
      <c r="C3" s="335"/>
      <c r="D3" s="335"/>
      <c r="E3" s="335"/>
      <c r="F3" s="335"/>
      <c r="G3" s="335"/>
      <c r="H3" s="335"/>
      <c r="I3" s="335"/>
      <c r="J3" s="33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57" customHeight="1" thickBot="1" x14ac:dyDescent="0.3">
      <c r="A5" s="291"/>
      <c r="B5" s="293"/>
      <c r="C5" s="293" t="s">
        <v>217</v>
      </c>
      <c r="D5" s="293"/>
      <c r="E5" s="293" t="s">
        <v>218</v>
      </c>
      <c r="F5" s="293"/>
      <c r="G5" s="293" t="s">
        <v>219</v>
      </c>
      <c r="H5" s="293"/>
      <c r="I5" s="293" t="s">
        <v>220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286">
        <v>1</v>
      </c>
      <c r="B6" s="285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102">
        <v>300</v>
      </c>
      <c r="C7" s="367">
        <v>7</v>
      </c>
      <c r="D7" s="368"/>
      <c r="E7" s="367"/>
      <c r="F7" s="368"/>
      <c r="G7" s="355">
        <f>I7+'СПРАВКА 4'!C7</f>
        <v>1</v>
      </c>
      <c r="H7" s="356"/>
      <c r="I7" s="355">
        <f>'СПРАВКА 3 '!C7</f>
        <v>1</v>
      </c>
      <c r="J7" s="356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11">
        <v>2501</v>
      </c>
      <c r="D8" s="312"/>
      <c r="E8" s="311">
        <v>507</v>
      </c>
      <c r="F8" s="312"/>
      <c r="G8" s="360">
        <f>I8+'СПРАВКА 4'!C8</f>
        <v>915</v>
      </c>
      <c r="H8" s="361"/>
      <c r="I8" s="360">
        <f>'СПРАВКА 3 '!C8</f>
        <v>915</v>
      </c>
      <c r="J8" s="361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20"/>
      <c r="D9" s="362"/>
      <c r="E9" s="320"/>
      <c r="F9" s="362"/>
      <c r="G9" s="363"/>
      <c r="H9" s="364"/>
      <c r="I9" s="363"/>
      <c r="J9" s="36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22"/>
      <c r="D10" s="357"/>
      <c r="E10" s="322"/>
      <c r="F10" s="357"/>
      <c r="G10" s="358">
        <f>I10+'СПРАВКА 4'!C10</f>
        <v>0</v>
      </c>
      <c r="H10" s="359"/>
      <c r="I10" s="358">
        <f>'СПРАВКА 3 '!C10</f>
        <v>0</v>
      </c>
      <c r="J10" s="359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5"/>
      <c r="D11" s="352"/>
      <c r="E11" s="305"/>
      <c r="F11" s="352"/>
      <c r="G11" s="353">
        <f>I11+'СПРАВКА 4'!C11</f>
        <v>0</v>
      </c>
      <c r="H11" s="354"/>
      <c r="I11" s="353">
        <f>'СПРАВКА 3 '!C11</f>
        <v>0</v>
      </c>
      <c r="J11" s="354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5"/>
      <c r="D12" s="352"/>
      <c r="E12" s="305"/>
      <c r="F12" s="352"/>
      <c r="G12" s="353">
        <f>I12+'СПРАВКА 4'!C12</f>
        <v>0</v>
      </c>
      <c r="H12" s="354"/>
      <c r="I12" s="353">
        <f>'СПРАВКА 3 '!C12</f>
        <v>0</v>
      </c>
      <c r="J12" s="354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5"/>
      <c r="D13" s="352"/>
      <c r="E13" s="305"/>
      <c r="F13" s="352"/>
      <c r="G13" s="353">
        <f>I13+'СПРАВКА 4'!C13</f>
        <v>0</v>
      </c>
      <c r="H13" s="354"/>
      <c r="I13" s="353">
        <f>'СПРАВКА 3 '!C13</f>
        <v>0</v>
      </c>
      <c r="J13" s="354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07"/>
      <c r="D14" s="349"/>
      <c r="E14" s="307"/>
      <c r="F14" s="349"/>
      <c r="G14" s="350">
        <f>I14+'СПРАВКА 4'!C14</f>
        <v>0</v>
      </c>
      <c r="H14" s="351"/>
      <c r="I14" s="350">
        <f>'СПРАВКА 3 '!C14</f>
        <v>0</v>
      </c>
      <c r="J14" s="351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24.7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59.25" customHeight="1" thickBot="1" x14ac:dyDescent="0.3">
      <c r="A18" s="291"/>
      <c r="B18" s="293"/>
      <c r="C18" s="293" t="s">
        <v>222</v>
      </c>
      <c r="D18" s="293"/>
      <c r="E18" s="293" t="s">
        <v>223</v>
      </c>
      <c r="F18" s="293"/>
      <c r="G18" s="293" t="s">
        <v>224</v>
      </c>
      <c r="H18" s="293"/>
      <c r="I18" s="293" t="s">
        <v>221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285" t="s">
        <v>124</v>
      </c>
      <c r="D19" s="285" t="s">
        <v>125</v>
      </c>
      <c r="E19" s="285" t="s">
        <v>124</v>
      </c>
      <c r="F19" s="285" t="s">
        <v>125</v>
      </c>
      <c r="G19" s="285" t="s">
        <v>124</v>
      </c>
      <c r="H19" s="285" t="s">
        <v>125</v>
      </c>
      <c r="I19" s="285" t="s">
        <v>124</v>
      </c>
      <c r="J19" s="285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286">
        <v>1</v>
      </c>
      <c r="B20" s="286">
        <v>2</v>
      </c>
      <c r="C20" s="286">
        <v>3</v>
      </c>
      <c r="D20" s="286">
        <v>4</v>
      </c>
      <c r="E20" s="104">
        <v>5</v>
      </c>
      <c r="F20" s="286">
        <v>6</v>
      </c>
      <c r="G20" s="286">
        <v>7</v>
      </c>
      <c r="H20" s="286">
        <v>8</v>
      </c>
      <c r="I20" s="286">
        <v>9</v>
      </c>
      <c r="J20" s="28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29" t="s">
        <v>235</v>
      </c>
      <c r="D21" s="130" t="s">
        <v>236</v>
      </c>
      <c r="E21" s="131"/>
      <c r="F21" s="130"/>
      <c r="G21" s="128">
        <f>I21+'СПРАВКА 4'!C21</f>
        <v>1</v>
      </c>
      <c r="H21" s="128">
        <f>J21+'СПРАВКА 4'!D21</f>
        <v>1</v>
      </c>
      <c r="I21" s="128">
        <v>1</v>
      </c>
      <c r="J21" s="128">
        <v>1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29"/>
      <c r="D22" s="130"/>
      <c r="E22" s="131"/>
      <c r="F22" s="130"/>
      <c r="G22" s="128"/>
      <c r="H22" s="128">
        <f>J22+'СПРАВКА 4'!D22</f>
        <v>0</v>
      </c>
      <c r="I22" s="128"/>
      <c r="J22" s="128">
        <f>'СПРАВКА 3 '!C22</f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45.75" customHeight="1" thickBot="1" x14ac:dyDescent="0.3">
      <c r="A23" s="79" t="s">
        <v>216</v>
      </c>
      <c r="B23" s="80" t="s">
        <v>117</v>
      </c>
      <c r="C23" s="129"/>
      <c r="D23" s="130"/>
      <c r="E23" s="131"/>
      <c r="F23" s="130"/>
      <c r="G23" s="128"/>
      <c r="H23" s="128">
        <f>J23+'СПРАВКА 4'!D23</f>
        <v>0</v>
      </c>
      <c r="I23" s="128"/>
      <c r="J23" s="128">
        <f>'СПРАВКА 3 '!C22</f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29"/>
      <c r="D24" s="130"/>
      <c r="E24" s="131"/>
      <c r="F24" s="130"/>
      <c r="G24" s="128"/>
      <c r="H24" s="128">
        <f>J24+'СПРАВКА 4'!D24</f>
        <v>0</v>
      </c>
      <c r="I24" s="128"/>
      <c r="J24" s="128">
        <f>'СПРАВКА 3 '!C22</f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29"/>
      <c r="D25" s="130"/>
      <c r="E25" s="131"/>
      <c r="F25" s="130"/>
      <c r="G25" s="128"/>
      <c r="H25" s="128">
        <f>J25+'СПРАВКА 4'!D25</f>
        <v>0</v>
      </c>
      <c r="I25" s="128"/>
      <c r="J25" s="128">
        <f>'СПРАВКА 3 '!C22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1.75" customHeight="1" thickBot="1" x14ac:dyDescent="0.3">
      <c r="A26" s="86" t="s">
        <v>122</v>
      </c>
      <c r="B26" s="80" t="s">
        <v>123</v>
      </c>
      <c r="C26" s="129"/>
      <c r="D26" s="130"/>
      <c r="E26" s="131"/>
      <c r="F26" s="130"/>
      <c r="G26" s="128"/>
      <c r="H26" s="128">
        <f>J26+'СПРАВКА 4'!D26</f>
        <v>0</v>
      </c>
      <c r="I26" s="128"/>
      <c r="J26" s="128">
        <f>'СПРАВКА 3 '!C22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7" spans="1:126" ht="6" customHeight="1" x14ac:dyDescent="0.25"/>
    <row r="28" spans="1:126" customFormat="1" ht="27.75" customHeight="1" x14ac:dyDescent="0.25">
      <c r="A28" s="348" t="s">
        <v>95</v>
      </c>
      <c r="B28" s="348"/>
      <c r="C28" s="348"/>
      <c r="D28" s="348"/>
      <c r="E28" s="348"/>
      <c r="F28" s="348"/>
      <c r="G28" s="348"/>
      <c r="H28" s="348"/>
      <c r="I28" s="348"/>
      <c r="J28" s="348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3:J3"/>
    <mergeCell ref="A4:A5"/>
    <mergeCell ref="B4:B5"/>
    <mergeCell ref="C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28:J28"/>
    <mergeCell ref="G18:H18"/>
    <mergeCell ref="I18:J1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</mergeCells>
  <pageMargins left="0.11811023622047245" right="0.11811023622047245" top="0.55118110236220474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РАСХОДЫ </vt:lpstr>
      <vt:lpstr>ЧИСЛЕННОСТЬ</vt:lpstr>
      <vt:lpstr>Справка</vt:lpstr>
      <vt:lpstr>РАСХОДЫ 1</vt:lpstr>
      <vt:lpstr>ЧИСЛЕННОСТЬ 1</vt:lpstr>
      <vt:lpstr>СПРАВКА 1</vt:lpstr>
      <vt:lpstr>РАСХОДЫ 2</vt:lpstr>
      <vt:lpstr>Численность 2</vt:lpstr>
      <vt:lpstr>СПРАВКА 2</vt:lpstr>
      <vt:lpstr>РАСХОДЫ 3</vt:lpstr>
      <vt:lpstr>Численность 3</vt:lpstr>
      <vt:lpstr>СПРАВКА 3 </vt:lpstr>
      <vt:lpstr>РАСХОДЫ 4</vt:lpstr>
      <vt:lpstr>Численность 4</vt:lpstr>
      <vt:lpstr>СПРАВКА 4</vt:lpstr>
      <vt:lpstr>РАСХОДЫ 5</vt:lpstr>
      <vt:lpstr>Численность 5</vt:lpstr>
      <vt:lpstr>СПРАВКА 5</vt:lpstr>
      <vt:lpstr>РАСХОДЫ 6</vt:lpstr>
      <vt:lpstr>Численность 6</vt:lpstr>
      <vt:lpstr>СПРАВКА 6</vt:lpstr>
      <vt:lpstr>Лист1</vt:lpstr>
      <vt:lpstr>'РАСХОДЫ 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Свиридова</dc:creator>
  <cp:lastModifiedBy>Пользователь Windows</cp:lastModifiedBy>
  <cp:lastPrinted>2015-07-06T13:00:42Z</cp:lastPrinted>
  <dcterms:created xsi:type="dcterms:W3CDTF">2015-01-12T08:55:26Z</dcterms:created>
  <dcterms:modified xsi:type="dcterms:W3CDTF">2015-07-14T06:10:06Z</dcterms:modified>
</cp:coreProperties>
</file>